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2.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1795" windowHeight="12338"/>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Z69" i="2" l="1"/>
  <c r="AQ94" i="2"/>
  <c r="Z94" i="2"/>
  <c r="BZ121" i="2"/>
  <c r="BI121" i="2"/>
  <c r="AR120" i="2"/>
  <c r="Z119" i="2"/>
  <c r="G118" i="2" l="1"/>
  <c r="G94" i="2"/>
  <c r="G70" i="2"/>
  <c r="F22" i="2" l="1"/>
  <c r="D22" i="2"/>
  <c r="AX3" i="1" l="1"/>
  <c r="AV3" i="1"/>
  <c r="AT3" i="1"/>
  <c r="AQ3" i="1"/>
  <c r="AO24" i="1"/>
  <c r="AO23" i="1"/>
  <c r="AO22" i="1"/>
  <c r="AO21" i="1"/>
  <c r="AO20" i="1"/>
  <c r="AO19" i="1"/>
  <c r="AO18" i="1"/>
  <c r="AO14" i="1"/>
  <c r="AO13" i="1"/>
  <c r="AO12" i="1"/>
  <c r="AO11" i="1"/>
  <c r="AO10" i="1"/>
  <c r="AO9" i="1"/>
  <c r="AO8" i="1"/>
  <c r="AO7" i="1"/>
  <c r="AO6" i="1"/>
  <c r="AO5" i="1"/>
  <c r="AN24" i="1" l="1"/>
  <c r="AN23" i="1"/>
  <c r="AN22" i="1"/>
  <c r="AN21" i="1"/>
  <c r="AN20" i="1"/>
  <c r="AN19" i="1"/>
  <c r="AN18" i="1"/>
  <c r="AN14" i="1"/>
  <c r="AN13" i="1"/>
  <c r="AN12" i="1"/>
  <c r="AN11" i="1"/>
  <c r="AN10" i="1"/>
  <c r="AN9" i="1"/>
  <c r="AN8" i="1"/>
  <c r="AN7" i="1"/>
  <c r="AN6" i="1"/>
  <c r="AN5" i="1"/>
  <c r="AX4" i="1" l="1"/>
  <c r="AV4" i="1"/>
  <c r="AQ4" i="1"/>
  <c r="AT4" i="1"/>
  <c r="AI31" i="1"/>
  <c r="AI28" i="1"/>
  <c r="AI27" i="1"/>
  <c r="AI26" i="1"/>
  <c r="AI25" i="1"/>
  <c r="AF31" i="1"/>
  <c r="AF28" i="1"/>
  <c r="AF27" i="1"/>
  <c r="AF26" i="1"/>
  <c r="AF25" i="1"/>
  <c r="AE31" i="1"/>
  <c r="AD31" i="1"/>
  <c r="AC31" i="1"/>
  <c r="AB31" i="1"/>
  <c r="AA31" i="1"/>
  <c r="Z31" i="1"/>
  <c r="Y31" i="1"/>
  <c r="X31" i="1"/>
  <c r="AE28" i="1"/>
  <c r="AD28" i="1"/>
  <c r="AC28" i="1"/>
  <c r="AB28" i="1"/>
  <c r="AA28" i="1"/>
  <c r="Z28" i="1"/>
  <c r="Y28" i="1"/>
  <c r="X28" i="1"/>
  <c r="AE27" i="1"/>
  <c r="AD27" i="1"/>
  <c r="AC27" i="1"/>
  <c r="AB27" i="1"/>
  <c r="AA27" i="1"/>
  <c r="Z27" i="1"/>
  <c r="Y27" i="1"/>
  <c r="X27" i="1"/>
  <c r="AE26" i="1"/>
  <c r="AD26" i="1"/>
  <c r="AC26" i="1"/>
  <c r="AB26" i="1"/>
  <c r="AA26" i="1"/>
  <c r="Z26" i="1"/>
  <c r="Y26" i="1"/>
  <c r="X26" i="1"/>
  <c r="AE25" i="1"/>
  <c r="AD25" i="1"/>
  <c r="AC25" i="1"/>
  <c r="AB25" i="1"/>
  <c r="AA25" i="1"/>
  <c r="Z25" i="1"/>
  <c r="Y25" i="1"/>
  <c r="X25" i="1"/>
  <c r="W31" i="1"/>
  <c r="W28" i="1"/>
  <c r="W27" i="1"/>
  <c r="W26" i="1"/>
  <c r="W25" i="1"/>
  <c r="R31" i="1"/>
  <c r="M41" i="1"/>
  <c r="M42" i="1"/>
  <c r="N42" i="1" s="1"/>
  <c r="O42" i="1" s="1"/>
  <c r="L41" i="1"/>
  <c r="L42" i="1"/>
  <c r="L43" i="1"/>
  <c r="R25" i="1" l="1"/>
  <c r="R26" i="1"/>
  <c r="R27" i="1"/>
  <c r="R28" i="1"/>
  <c r="P93" i="1" l="1"/>
  <c r="R93" i="1"/>
  <c r="R95" i="1"/>
  <c r="R94" i="1"/>
  <c r="R96" i="1"/>
  <c r="R92" i="1"/>
  <c r="P79" i="1" l="1"/>
  <c r="P78" i="1"/>
  <c r="P77" i="1"/>
  <c r="P76" i="1"/>
  <c r="H31" i="1" l="1"/>
  <c r="H25" i="1"/>
  <c r="O31" i="1"/>
  <c r="N31" i="1"/>
  <c r="M31" i="1"/>
  <c r="L31" i="1"/>
  <c r="K31" i="1"/>
  <c r="J31" i="1"/>
  <c r="I31" i="1"/>
  <c r="C31" i="1"/>
  <c r="C25" i="1"/>
  <c r="P75" i="1"/>
  <c r="P74" i="1"/>
  <c r="P73" i="1"/>
  <c r="P69" i="1"/>
  <c r="P68" i="1"/>
  <c r="P67" i="1"/>
  <c r="P66" i="1"/>
  <c r="P65" i="1"/>
  <c r="P64" i="1"/>
  <c r="P63" i="1"/>
  <c r="P62" i="1"/>
  <c r="P61" i="1"/>
  <c r="P60" i="1"/>
  <c r="C27" i="1"/>
  <c r="C26" i="1" l="1"/>
  <c r="I25" i="1" l="1"/>
  <c r="J25" i="1"/>
  <c r="K25" i="1"/>
  <c r="L25" i="1"/>
  <c r="M25" i="1"/>
  <c r="N25" i="1"/>
  <c r="O25" i="1"/>
  <c r="H26" i="1"/>
  <c r="I26" i="1"/>
  <c r="J26" i="1"/>
  <c r="K26" i="1"/>
  <c r="L26" i="1"/>
  <c r="M26" i="1"/>
  <c r="N26" i="1"/>
  <c r="O26" i="1"/>
  <c r="H27" i="1"/>
  <c r="I27" i="1"/>
  <c r="J27" i="1"/>
  <c r="K27" i="1"/>
  <c r="L27" i="1"/>
  <c r="M27" i="1"/>
  <c r="N27" i="1"/>
  <c r="O27" i="1"/>
  <c r="H28" i="1"/>
  <c r="I28" i="1"/>
  <c r="J28" i="1"/>
  <c r="K28" i="1"/>
  <c r="L28" i="1"/>
  <c r="M28" i="1"/>
  <c r="N28" i="1"/>
  <c r="O28" i="1"/>
  <c r="H29" i="1"/>
  <c r="I29" i="1"/>
  <c r="J29" i="1"/>
  <c r="K29" i="1"/>
  <c r="L29" i="1"/>
  <c r="M29" i="1"/>
  <c r="N29" i="1"/>
  <c r="O29" i="1"/>
  <c r="H30" i="1"/>
  <c r="I30" i="1"/>
  <c r="J30" i="1"/>
  <c r="K30" i="1"/>
  <c r="L30" i="1"/>
  <c r="M30" i="1"/>
  <c r="N30" i="1"/>
  <c r="O30" i="1"/>
  <c r="L44" i="1" l="1"/>
  <c r="M51" i="1" l="1"/>
  <c r="N51" i="1" s="1"/>
  <c r="O51" i="1" s="1"/>
  <c r="M50" i="1"/>
  <c r="N50" i="1" s="1"/>
  <c r="O50" i="1" s="1"/>
  <c r="M49" i="1"/>
  <c r="N49" i="1" s="1"/>
  <c r="O49" i="1" s="1"/>
  <c r="M48" i="1"/>
  <c r="N48" i="1" s="1"/>
  <c r="O48" i="1" s="1"/>
  <c r="M47" i="1"/>
  <c r="N47" i="1" s="1"/>
  <c r="O47" i="1" s="1"/>
  <c r="M46" i="1"/>
  <c r="N46" i="1" s="1"/>
  <c r="O46" i="1" s="1"/>
  <c r="M45" i="1"/>
  <c r="N45" i="1" s="1"/>
  <c r="O45" i="1" s="1"/>
  <c r="M44" i="1"/>
  <c r="N44" i="1" s="1"/>
  <c r="O44" i="1" s="1"/>
  <c r="M43" i="1"/>
  <c r="N43" i="1" s="1"/>
  <c r="O43" i="1" s="1"/>
  <c r="O53" i="1" l="1"/>
  <c r="L51" i="1"/>
  <c r="L50" i="1"/>
  <c r="L49" i="1"/>
  <c r="L48" i="1"/>
  <c r="L47" i="1"/>
  <c r="L46" i="1"/>
  <c r="L45" i="1"/>
  <c r="C28" i="1" l="1"/>
  <c r="P96" i="1" l="1"/>
  <c r="P95" i="1"/>
  <c r="P94" i="1"/>
  <c r="P92" i="1"/>
  <c r="N96" i="1"/>
  <c r="N95" i="1"/>
  <c r="N94" i="1"/>
  <c r="N93" i="1"/>
  <c r="N92" i="1"/>
  <c r="L96" i="1"/>
  <c r="L95" i="1"/>
  <c r="L94" i="1"/>
  <c r="L93" i="1"/>
  <c r="L92" i="1"/>
  <c r="J96" i="1"/>
  <c r="J95" i="1"/>
  <c r="J94" i="1"/>
  <c r="J93" i="1"/>
  <c r="J92" i="1"/>
  <c r="H96" i="1"/>
  <c r="H95" i="1"/>
  <c r="H94" i="1"/>
  <c r="H93" i="1"/>
  <c r="H92" i="1"/>
  <c r="F96" i="1"/>
  <c r="F95" i="1"/>
  <c r="F94" i="1"/>
  <c r="F93" i="1"/>
  <c r="F92" i="1"/>
  <c r="D96" i="1"/>
  <c r="D95" i="1"/>
  <c r="D94" i="1"/>
  <c r="D93" i="1"/>
  <c r="D92" i="1"/>
  <c r="Q85" i="1" l="1"/>
  <c r="Q87" i="1" s="1"/>
  <c r="R85" i="1"/>
  <c r="R87" i="1" s="1"/>
  <c r="S85" i="1"/>
  <c r="S87" i="1" s="1"/>
  <c r="T85" i="1"/>
  <c r="T87" i="1" s="1"/>
</calcChain>
</file>

<file path=xl/sharedStrings.xml><?xml version="1.0" encoding="utf-8"?>
<sst xmlns="http://schemas.openxmlformats.org/spreadsheetml/2006/main" count="476" uniqueCount="295">
  <si>
    <t>User</t>
  </si>
  <si>
    <t>start date, time</t>
  </si>
  <si>
    <t>a</t>
  </si>
  <si>
    <t>b</t>
  </si>
  <si>
    <t>c</t>
  </si>
  <si>
    <t>d</t>
  </si>
  <si>
    <t>e</t>
  </si>
  <si>
    <t>f</t>
  </si>
  <si>
    <t>g</t>
  </si>
  <si>
    <t>Total test duration (min.)</t>
  </si>
  <si>
    <t>Rule creation/editing time (secs.)</t>
  </si>
  <si>
    <t>age</t>
  </si>
  <si>
    <t>F</t>
  </si>
  <si>
    <t>M</t>
  </si>
  <si>
    <t>no</t>
  </si>
  <si>
    <t>Min</t>
  </si>
  <si>
    <t>Max</t>
  </si>
  <si>
    <t>Mean</t>
  </si>
  <si>
    <t>Median</t>
  </si>
  <si>
    <t>Std. Dev.</t>
  </si>
  <si>
    <t>Total of single scores for Liker-scale questions</t>
  </si>
  <si>
    <t>Question / Aspect to rate</t>
  </si>
  <si>
    <t>Scores</t>
  </si>
  <si>
    <t>C1</t>
  </si>
  <si>
    <t>C2</t>
  </si>
  <si>
    <t>C3</t>
  </si>
  <si>
    <t>C5</t>
  </si>
  <si>
    <t>C7</t>
  </si>
  <si>
    <t>C9</t>
  </si>
  <si>
    <t>possible correlation between task time for complex trigger rules and age/gender/education</t>
  </si>
  <si>
    <t>mean task time b-c-e-f-g</t>
  </si>
  <si>
    <t>time-gender</t>
  </si>
  <si>
    <t>time-age</t>
  </si>
  <si>
    <t>gender (0=F, 1=M)</t>
  </si>
  <si>
    <t>time-educ.</t>
  </si>
  <si>
    <t>Quartile1</t>
  </si>
  <si>
    <t>Quartile3</t>
  </si>
  <si>
    <t>Values for box plot</t>
  </si>
  <si>
    <t>Difference</t>
  </si>
  <si>
    <t>23/07/2018, 15:30</t>
  </si>
  <si>
    <t>25/07/2018, 15:30</t>
  </si>
  <si>
    <t>26/07/2018, 10:30</t>
  </si>
  <si>
    <t>a (t4)</t>
  </si>
  <si>
    <t>b (t5)</t>
  </si>
  <si>
    <t>c (t6)</t>
  </si>
  <si>
    <t>d (t7)</t>
  </si>
  <si>
    <t>e (t8)</t>
  </si>
  <si>
    <t>f (t9)</t>
  </si>
  <si>
    <t>g (t10)</t>
  </si>
  <si>
    <t>h (t11)</t>
  </si>
  <si>
    <t>Legend:</t>
  </si>
  <si>
    <t>T:Trigger</t>
  </si>
  <si>
    <t>A:Action</t>
  </si>
  <si>
    <t>t:task</t>
  </si>
  <si>
    <t>C6</t>
  </si>
  <si>
    <t>C8</t>
  </si>
  <si>
    <t>D3</t>
  </si>
  <si>
    <t>SUM</t>
  </si>
  <si>
    <t>D1. A seguito dell'applicazione di una certa regola, Pepper si è comportato come previsto?</t>
  </si>
  <si>
    <t>D2. Durante il test ti è stato chiaro in ogni momento in quale stato fosse il robot?</t>
  </si>
  <si>
    <t>D3. Pensi che questo approccio sia utile per personalizzare il comportamento del robot?</t>
  </si>
  <si>
    <t>E1. Indica tre aspetti positivi che hai trovato durante l'uso del Tool</t>
  </si>
  <si>
    <t>E2. Indica tre aspetti negativi che hai trovato durante l'uso del Tool</t>
  </si>
  <si>
    <t>E3. Indica se hai dei suggerimenti generali per migliorare il tool o l'approccio</t>
  </si>
  <si>
    <t>sesso</t>
  </si>
  <si>
    <t>età</t>
  </si>
  <si>
    <t>livello di istruzione</t>
  </si>
  <si>
    <t>Esperienza di programmazione</t>
  </si>
  <si>
    <t>user</t>
  </si>
  <si>
    <t>time-prog.exp.</t>
  </si>
  <si>
    <t>Correlations (Pearson rho)</t>
  </si>
  <si>
    <t>Mean Weight</t>
  </si>
  <si>
    <t>MEAN</t>
  </si>
  <si>
    <t>si</t>
  </si>
  <si>
    <t>Correlations (Pearson rho) between Programming experience and tool evaluation</t>
  </si>
  <si>
    <t>1) Se il robot vede una persona accasciata sul pavimento Le domanda se va tutto bene.
2) Se l' utente ha bisogno di un oggetto (es° cacciavite) il robot lo va a prendere e glielo porta.
3) Se domando al robot quale sarà il meteo di un giorno preciso, lui mi fornisce una risposta. 4) Speech recognition “che tempo fa?” DO Text to speech “visita il sito www.ilmeteo.it”
5) Se l'utente è Giulio (Face recognition) e chide che tempo fa (Speech recognition) DO carica sul tablet la pagina www.ilmeteo.it
6) Speech recognition: Chiudi la mano sinistra DO apri e chiudi la mano sinistra</t>
  </si>
  <si>
    <t>Example rules (t1, t2, t3), Custom rule (t4,t5,t6)</t>
  </si>
  <si>
    <t>23/07/2018, 14:40</t>
  </si>
  <si>
    <t>1) se qualcuno entra in una stanza, avvisami con un messaggio vocale.
2) ricordami di un impegno segnato in agenda qualche ora prima .
3) porta un messaggio a una persona che si trova in una stanza diversa da quella dove sono io .4) IF time is after 15:38 AND before 16:00 DO reminder vocale: “dentista”
5) IF pepper front proximity and corridor motion DO speak:”Ciao”
6) IF front tactil touched and speech recognition cosa fai nella vita DO (sequential) histerical animation, speek lavoro tanto</t>
  </si>
  <si>
    <t>Example rules/Custom rules trigger MAX complexity (0/1) (1T/2T)</t>
  </si>
  <si>
    <t>Example rules/Custom rules action MAX complexity (0/1) (1A/2A)</t>
  </si>
  <si>
    <t>0/1</t>
  </si>
  <si>
    <t>24/07/2018, 9:36</t>
  </si>
  <si>
    <t>1) quando mi alzo dal letto, riassettare.
2) quando il frigo è vuoto e vado a fare sport, andare a fare la spesa.
3) quando è domenica e c'è la partita della mia squadra del cuore a Pisa, andare a prendere il biglietto per entrare allo stadio 4)IF date is 09/05/2018 DO reminder by voice “Compleanno Sara”
5) IF pepper front proximity and middle head touched DO Reminder voice “Accendere la stampante”
6) IF pepper front proximity AND right hand center touched DO alarm by voice “Sveglia”, Happy Animation (sequential)</t>
  </si>
  <si>
    <t>1//1</t>
  </si>
  <si>
    <t>24/07/2018, 10:45</t>
  </si>
  <si>
    <t xml:space="preserve">1) Nel momento in cui dico "ciao" risponde con "ciao".
2) se porgo la mano per stringerla, me la stringe anche lui.
3) se entra qualcuno in stanza, dice "buongiorno".4)IF pepper front proximity DO hand movement open right hand
5) IF  Front Proximity is   true  AND  Front Head touched is   true, DO Enthusiastic Animation
6) IF pepper front proximity AND right hand center touched DO (parallel) close right hand, speak : “Ciao”
</t>
  </si>
  <si>
    <t>24/07/2018, 11:45</t>
  </si>
  <si>
    <t>1) durante il pomeriggio aprire le finestre.
2) aprire la porta se suonano al citofono.
3) aprire il microonde se fischia.4)if time is between 11:57 and 12:00 DO alarm by voice “Wake up”
5) if time is after 09:00 or time is after 12:00 DO alarm by voice; “Ciao”
6)if speech recognition is “di cosa ti occupi” or “cosa fai nella vita” DO Aiuto Francesca nelle faccende domestiche, accendi la luce per 5 min (sequential)</t>
  </si>
  <si>
    <t>24/07/2018, 12:54</t>
  </si>
  <si>
    <t>1) Ho una visita medica il 27 luglio ricordami questo evento.
2) Sono seduta sul divano dopo le 21 spegni le luci della sala.
3) sono in sala d'attesa al pronto soccorso intrattienimi.4)IF Proximity Front DO speak Ciao Silvia, come stai?
5) IF time is after 10:00 AND front head touched DO excited Animation
6)IF date is after 07/22/2018 AND LeftBumperPressed DO (parallel) turn on all face color led blue for 5 seconds, hystericalAnimation</t>
  </si>
  <si>
    <t>24/07/2018, 14:57</t>
  </si>
  <si>
    <t>1) La sera, quando arrivo a casa, pepper inizia a stirare.
2) Pepper a cena mi apparecchia la tavola.
3) Pepper va a fare la spesa alle quattro del pomeriggio.4)su vicinanza (front proximity) DO speak: “ciao Manuela, come è andata la giornata?”
5)if head FrontTactilTouched AND pepper front proximity DO turn on face led red for 4 seconds
6)if pepper front proximity AND HandRightBackTouched DO (sequential) speak “Ciao Manu”, happyAnimation</t>
  </si>
  <si>
    <t>24/07/2018, 15:57</t>
  </si>
  <si>
    <t>1) Se sono in prossimità del robot voglio che mi saluti.
2) Se mi faccio male alla caviglia voglio che Pepper mi aiuti a sedermi nella sedia più vicina.
3) Se sono triste voglio che Pepper mi faccia ridere.
4)IF HandRightBackTouched DO speak Ciao, mi chiamo Pepper
5)IF pepper front proximity AND speech recognition buongiorno DO excitedAnimation
6)IF head FrontTactilTouched AND recognition buonasera DO (sequential) turn on light office color #fffbfd for 1 minute, openLeftHand</t>
  </si>
  <si>
    <t>24/07/2018, 16:32</t>
  </si>
  <si>
    <t>1)leggere libri quando glielo dico.
2) cambi di stagione a una data specifica.
3)tramite comando vocale trovare quello che mi serve sia a casa che nel luogo di lavoro.4)if corridor motion DO speak “c'è qualcuno”
5)if date is 07/24/2018 AND time is 17:02 DO speak: “devi andare da Giulio” 
6)if pepper front proximity AND LeftBumperPressed DO (sequential) turn on office light color #00ff00, speak attenzione</t>
  </si>
  <si>
    <t>25/07/2018, 10:13</t>
  </si>
  <si>
    <t>1) Quando entra qualcuno deve dire buongiorno.
2) Quando mi riconosce deve ballare.
3) Quando lo saluto deve chiedermi come sto 4)if office motion DO speak “Buongiorno”
5) if pepper proximity AND head FrontTactilTouched DO speak;: “Ciao, come stai?”
6)if head FrontTactilTouched AND Speech Recognition “cosa sai fare” DO (sequential) bodyTalkAnimation, turn on allFaceLed magenta for 5 seconds</t>
  </si>
  <si>
    <t>25/07/2018, 11:08</t>
  </si>
  <si>
    <t>1) Quando ti saluto mi rispondi.
2) Quando arrivo in ufficio mi accendi il PC.
3) Quando squilla il telefono rispondi tu. 4)if pepper front proximity DO speak: “Ciao”
5)if pepper front proximity AND time is 11:21 DO speak: “E' ora di pranzo” 
6)if head MiddleTactilTouched OR HandRightBackTouched DO (sequential) openLeftHand, closeLeftHand</t>
  </si>
  <si>
    <t>25/07/2018, 11:50</t>
  </si>
  <si>
    <t>1) Se in un calendario ci sono eventi, avvertimi una mezzora prima tramite il tuo tablet.
2) quando esco di ufficio provvedi a spengere la luce.
3) se dopo essere stato avvisato di un evento di calendario resto al tavolo, muoviti verso di me e rinforza l'avvertimento con animazioni 4)When office motion DO speak: “C'è qualcuno in ufficio?”
5)if corridor motion and office motion DO enthusiasticAnimation 
6)if pepper front proximity OR pepper back proximity AND recognition “che ore sono” DO (sequential) guarda il tuo orologio</t>
  </si>
  <si>
    <t>25/07/2018, 14:46</t>
  </si>
  <si>
    <t>1) quando sento un movimento lancio un allarme.
2) quando mi avvicino mi saluta.
3) quando vede buio accende le luci della casa 4)if head RearTactilTouched DO “Non mi toccare la testa”
5)if Speech Recognition: “buongiorno” AND HandRightBackTouched DO speak: “buongiorno anche a te"
6)if office motion AND HandLeftBackTouched DO (sequential) closeRightHand, turn on office light color #ff0000</t>
  </si>
  <si>
    <t xml:space="preserve">1) La mattina dopo che siamo usciti di casa, fai i letti.
2) Per favore dai da mangiare ai gatti la sera e la mattina
3) Prepara colazione e cena 4)IF time is after 09:00 DO speak: “Buongiorno e buon lavoro”
5)IF pepper front proximity AND head FrontTactilTouched DO reminder text by voice : “Visita medica leonardo” 
6)IF time is after 15:00 AND date is 07/25/2018 DO (parallel) turn on allFaceLed blue for 5 seconds, speak: “Ricordati di prendere le medicine”
</t>
  </si>
  <si>
    <t>25/07/2018, 17:03</t>
  </si>
  <si>
    <t>1) vorrei che facesse i piatti quando sono sporchi.
2) vorrei che andasse a fare la spesa quando il frigo è vuoto.
3) vorrei che facesse le pulizie quando la casa è sporca. 4)IF pepper back proximity DO embarassedAnimation
5)IF office motion AND head MiddleTactilTouched DO speak: “Mollami” 
6)IF corridor motion AND HandRightBackTouched DO (sequential) closeRightHand, speak: “Piacere rai uno”</t>
  </si>
  <si>
    <t>26/07/2018, 09:37</t>
  </si>
  <si>
    <t>1) se ho sete portami dell'acqua.
2) se ho bisogno di avere una notizia su di un argomento cercamela sul web.
3) se si verifica un evento anomalo (suoni, rumori, grida a volume elevato e continuo) inzia a riprendere con la videocamera 4)IF recognition “va alla grande” DO speak: “mi fa molto piacere.”
5)IF time is after 10:04 AND tablet button 1 pressed DO turn on allFaceLed green for 5 seconds 
6)IF corridor motion AND head MiddleTactilTouched DO (sequential) alarm by voice “qualcuno è nel corridoio”, alarm by mail “qualcuno è nel corridoio” to mail address</t>
  </si>
  <si>
    <t>1) se il cane abbaia vai ad aprirgli la porta.
2) accendi la luce quando è buia la stanza.
3) ricordami la pasticca appena alzata 4)IF local date is 07/26/2018 DO openLeftHand
5)IF head FrontTactilTouched AND tablet button 2 pressed DO speak: “chi mi ha toccato?” 
6)if speech recognition id “Come stai” OR speech recognition id “ciao” DO (sequential) enthusiasticAnimation, turn on allFaceLed blue for 4 seconds</t>
  </si>
  <si>
    <t>26/07/2018, 11:48</t>
  </si>
  <si>
    <t xml:space="preserve">1) pulire ambiente in assenza proprietari . 
2) rispondere al telefono in assenza proprietari.
3) inviare segnali in caso di intrusione 4)IF  Time is   after07:00, DO  Show ricordare appuntamenti giornata  text on Pepper Tablet
5) IF  Front Proximity is   true  AND  Office Motion is   true, DO send  alarm by voice: “PERSONA IN UFFICIO “
6)IF  Speech Recognition is   mostrami la pagina web  AND  Right Hand-Touched </t>
  </si>
  <si>
    <t>27/07/2018, 09:44</t>
  </si>
  <si>
    <t>1) Se suonano alla porta andare ad aprire.
2) Se squilla il telefono rispondere.
3)Se mi addormento svegliami alle ore 18.00. 4)se la data è 27/07 DO reminder by voice “Ricordati di uscire alle ore 16.00” 
5)IF front proximity DO openRightHand 
6)IF head FrontTactilTouched AND front pepper proximity DO (sequential) show text on tablet Ho capito quello che vuoi che faccia, alarm by voice “Ho capito”</t>
  </si>
  <si>
    <t>27/07/2018, 15:25</t>
  </si>
  <si>
    <t>1) il giorno dopo la pioggia pulisce la macchina.
2) quando la mattina mi sveglio prepari colazione.
3) quando arrivo a lavoro accenda pc e stampante personale 4)if time after 15:38 DO speak:”ciao come stai”
5)IF pepper front proximity AND speech recognition is “come ti chiami” DO turn on allFaceLed blue for 5 seconds 
6)IF office motion AND head FrontTactilTouched DO (sequential) openRightHand, yesAnimation</t>
  </si>
  <si>
    <t>h</t>
  </si>
  <si>
    <t>Laurea triennale</t>
  </si>
  <si>
    <t>Laurea Magistrale o Vecchio Ordinamento</t>
  </si>
  <si>
    <t>Diploma di scuola superiore</t>
  </si>
  <si>
    <t>educ. 1=diploma, 2=Laurea trennale, 3=Laurea specialistica, 4=dottorato)</t>
  </si>
  <si>
    <t>3. Media  (Javascript, conoscenza di base di PHP o Java o C++)</t>
  </si>
  <si>
    <t>1. Nessuna</t>
  </si>
  <si>
    <t>2. Bassa (HTML, CSS, conoscenza di base di JavaScript)</t>
  </si>
  <si>
    <t>programming experience 1=nessuna, 2=bassa, 3=media, 4=buona</t>
  </si>
  <si>
    <t>R4</t>
  </si>
  <si>
    <t>R5</t>
  </si>
  <si>
    <t>R6</t>
  </si>
  <si>
    <t>R7</t>
  </si>
  <si>
    <t>R8</t>
  </si>
  <si>
    <t>R9</t>
  </si>
  <si>
    <t>R10</t>
  </si>
  <si>
    <t>R11</t>
  </si>
  <si>
    <t>B1. Prima di questo test, hai mai utilizzato ambienti di personalizzazione a seconda di eventi dinamici (come ad esempio IFTTT, Atooma, Tasker)?</t>
  </si>
  <si>
    <t>No</t>
  </si>
  <si>
    <t>Sì (IFTTT)</t>
  </si>
  <si>
    <t>Sì (Partecipazione a vari test utente presso il laboratorio HIIS )</t>
  </si>
  <si>
    <t>C1. Penso che mi piacerebbe utilizzare questo sistema frequentemente</t>
  </si>
  <si>
    <t xml:space="preserve">C2. Ho trovato il sistema inutilmente complesso </t>
  </si>
  <si>
    <t>C3. Ho trovato il sistema semplice da usare</t>
  </si>
  <si>
    <t>C4. Penso che avrei bisogno del supporto di una persona che abbia competenze tecniche per essere in grado di utilizzare il sistema</t>
  </si>
  <si>
    <t>C5. Ho trovato le varie funzionalità del sistema bene integrate</t>
  </si>
  <si>
    <t>C6. Ho trovato troppe inconsistenze in questo sistema</t>
  </si>
  <si>
    <t xml:space="preserve">C7. Penso che la maggior parte delle persone sia in grado di imparare ad utilizzare il sistema molto velocemente </t>
  </si>
  <si>
    <t xml:space="preserve">C8. Ho trovato il sistema molto difficile da utilizzare </t>
  </si>
  <si>
    <t>C9. Mi sono sentito/a molto sicuro/a nell’utilizzare il sistema</t>
  </si>
  <si>
    <t>C10. Ho avuto bisogno di imparare molte cose prima di riuscire ad utilizzare al meglio il sistema</t>
  </si>
  <si>
    <t>B2. Prima di questo test, hai mai utilizzato o programmato robot</t>
  </si>
  <si>
    <t>.</t>
  </si>
  <si>
    <t>Motiva la tua risposta</t>
  </si>
  <si>
    <t>Secondo me è molto utile perchè, oltre a permettere ad ogni tipologia di utente con un livello minimo di informatizzazione di personalizzare il comportamento del robot tramite la creazione di semplici regole base, potrebbe permettere agli utenti stessi di condividere i set di regole con altri utenti proprietari/utilizzatori di robot (aumentando la possibilità di accedere a regole simili già create)</t>
  </si>
  <si>
    <t>la varietà di trigger e azioni consente di specificare molti aspetti del comportamento del robot, e con facilità</t>
  </si>
  <si>
    <t>In base alle necessità di chi lo utlizza si può programmare a meglio</t>
  </si>
  <si>
    <t>penso sia utile</t>
  </si>
  <si>
    <t>è molto utile il robot soprattutto per le persone disabili</t>
  </si>
  <si>
    <t>L'approccio secondo me può essere molto utile, perché in questo modo l'utente finale può programmare il robot in base alle proprie esigente; ma si dovrebbe modificare l'interfaccia dell'editor delle regole in modo che possa essere utilizzata da qualsiasi utente</t>
  </si>
  <si>
    <t xml:space="preserve"> per le esigenze di vita quotidiana</t>
  </si>
  <si>
    <t>Credo possa essere molto utile soprattutto se viene migliorata l'interfaccia utente. Non occorre programmare per poter utilizzare le funzionalità e i sensori offerti dal robot, ciò rende il robot più accessibile ad un pubblico più ampio di non esperti in robotica e programmazione.</t>
  </si>
  <si>
    <t>Interfaccia  facile da usare</t>
  </si>
  <si>
    <t>trigger e action mi sembrano una ottima strada</t>
  </si>
  <si>
    <t>l'approccio è abbastanza facile da comprendere e quindi, una volta capito, personalizzare il comportamento non dovrebbe essere un task insormontabile</t>
  </si>
  <si>
    <t>E' un sistema abbastanza intuitivo e si capisce che cosa può fare il robot</t>
  </si>
  <si>
    <t>l'ho trovato utile perché le indicazioni provengono direttamente dall'utente che le interpreta e le personalizza in base alle sue necessità</t>
  </si>
  <si>
    <t>si possono implementare le azioni più facilmente</t>
  </si>
  <si>
    <t>ogni user ha bisogni diversi e specifici alle situazioni di utilizzo, di conseguenza le possibilità di personalizzare sono infinite</t>
  </si>
  <si>
    <t>Consente di verificare se il contesto di applicazione dei Trigger e delle Action  è quello giusto e di correggere eventuali errori</t>
  </si>
  <si>
    <t>è importante capire quale può essere l''interfaccia onde raggiungere gli obiettivi prefissati con successo</t>
  </si>
  <si>
    <t>L'utente stesso scrive le regole, in un framework di alto livello</t>
  </si>
  <si>
    <t>avendolo testato con piu persone in piu momenti penso sia piu facile perfezionare e aggiungere azioni che puo' compiere</t>
  </si>
  <si>
    <t>1) il menu per la selezione dei trigger è ben ordinato ed intuitivo.
2) una volta costruita la regola basta premere un pulsante (mi pare "Save rule and apply") e dare il nome alla regola perchè questa sia già in funzione.
3) i diversi dispositivi si interfacciano perfettamente durante l' esecuzione delle regole (robot, luci colorate e sensore di movimento nella stanza).</t>
  </si>
  <si>
    <t>facilità d'uso, possibilità di specificare più azioni che Pepper esegue in parallelo, possibilità di vedere a sinistra lo stato di avanzamento nell'editing della regola</t>
  </si>
  <si>
    <t>abbastanza facile da usare</t>
  </si>
  <si>
    <t>facile da usare</t>
  </si>
  <si>
    <t xml:space="preserve">il tool è abbastanza accessibile, con comandi semplici, sopratutto per utenti inesperti </t>
  </si>
  <si>
    <t>intuitive, semplici, efficaci</t>
  </si>
  <si>
    <t>la possibilità di poter creare delle proprie regole, la struttura gerarchica, la possibilità di poter far eseguire le azioni in maniera sequenziale o parallela</t>
  </si>
  <si>
    <t>innovazione; semplicità; utilità</t>
  </si>
  <si>
    <t>1) La discreta libertà nella scelta dei trigger e delle azioni possibili; 
2) la facilità con la quale è possibile impostare le funzioni del robot dovuta dall'assenza di codice;
3) la possibilità di vedere subito l'output delle regole impostate.</t>
  </si>
  <si>
    <t>semplice intuitivo e facile da usare</t>
  </si>
  <si>
    <t>sequenzialita' - chiarezza - semplicita'</t>
  </si>
  <si>
    <t>E' facile, comprensibile e divertente</t>
  </si>
  <si>
    <t>Semplicità, chiaro e comprensivo</t>
  </si>
  <si>
    <t>semplice, interattivo, divertente</t>
  </si>
  <si>
    <t>assistenza nelle azioni facilità d'uso e copertura azioni</t>
  </si>
  <si>
    <t>la modularità del sistema, la semplicità, la velocità</t>
  </si>
  <si>
    <t>Interfaccia semplice e intuitiva, facilità di utilizzo, risposte puntuali e corrette</t>
  </si>
  <si>
    <t xml:space="preserve">semplicità - immediatezza -  velocità utilizzo </t>
  </si>
  <si>
    <t>Intuitivi, ben descrittivi del dominio in termine di situazioni ambientali possibili e di azioni che possono essere ad esse associate, possibilità di creare regole complesse: comportamenti</t>
  </si>
  <si>
    <t xml:space="preserve">semplice, intuitivo </t>
  </si>
  <si>
    <t>1) Il lexicon dei termini riconoscibili dal robot è limitato.
2) la navigazione per la selezione delle azioni non sempre è intuitiva.
3) Non è stato possibile utilizzare il riconoscimento facciale perchè necessita di una preelaborazione non prevista dal tool. Inoltre le reazioni del robot non sembrano avvenire in tempo reale (non sempre ma in alcuni casi sono ritardate): è necessario ripetere più volte le frasi o premere con forza eccessiva la mano del robot perchè questo riconosca l' evento.</t>
  </si>
  <si>
    <t>nessuno</t>
  </si>
  <si>
    <t>non c'è la possibilità di scegliere la lingua</t>
  </si>
  <si>
    <t>talvolta non è immediata la gestione dei comandi</t>
  </si>
  <si>
    <t>l'azione che deve compiere la persona non è molto chiara</t>
  </si>
  <si>
    <t xml:space="preserve"> non è intuitivo, non è semplice da usare (se non si è mai usato), linguaggio non adeguato per persone al di fuori dell'ambito della programmazione</t>
  </si>
  <si>
    <t>forse servirebbe una minima conoscenza informatica</t>
  </si>
  <si>
    <t>1) troppi elementi selezionabili, alcuni dei quali non chiari;
2) troppi passaggi per raggiungere le variabili di trigger e azioni;
2) alcuni label e unità di misura non chiare (es. "value" da riconosce, preferirei una lista di utenti registrati e la possibilità di aggiungerne direttamente da lì).</t>
  </si>
  <si>
    <t>non ne ho trovati</t>
  </si>
  <si>
    <t>direi nessuno</t>
  </si>
  <si>
    <t>all'inizio non ho compreso bene il meccanismo dei trigger e degli user. Non avendo competenze informatiche alcuni trigger e azioni li ho imparati più meccanicamente che per reale comprensione. Manca una guida utente?</t>
  </si>
  <si>
    <t>Non saprei</t>
  </si>
  <si>
    <t>la lingua inglese potrebbe essere un ostacolo per chi non la conosce; chi non ha mai usato un tool come questo potrebbe aver bisogno di un po' di tempo per capirne il funzionamento; che non ha mai fatto test di questo tipo potrebbe avere qualche difficoltà nel comprendere immediatamente la differenza tra "trigger" e "action"</t>
  </si>
  <si>
    <t>nessuno in particolare</t>
  </si>
  <si>
    <t>mancano alcune tipologie di riconoscimento molto importanti, poter usare più azioni combinate in sequenza e parallele</t>
  </si>
  <si>
    <t>Categorizzazione di Trigger e Action non sempre intuibile rispetto alle aspettative dell'utente</t>
  </si>
  <si>
    <t>--</t>
  </si>
  <si>
    <t>No, non posso parlare di aspetti negativi</t>
  </si>
  <si>
    <t>la poca compresione nei comandi vocali a pepper</t>
  </si>
  <si>
    <t xml:space="preserve">1) Le azioni possibili del robot sono molte, forse preferirei limitare a cinque-sei elementi visualizzati in ogni schermata (non ricordo in quale situazione ma quando ho individuato la possibilità di selezionare una decina di azioni del robot mi stavo un po' perdendo) fornendo ulteriori sotto-raggruppamenti.
2) Inserirei la funzione di proximity anche tra i parametri di riconoscimento del robot (non solo mantenendo la proximity tra i parametri di environment), di fatto verrebbe duplicata.
</t>
  </si>
  <si>
    <t>Poter scegliere la lingua del Tool</t>
  </si>
  <si>
    <t>A disposizione per altri test.</t>
  </si>
  <si>
    <t>vanno riviste delle impostationi</t>
  </si>
  <si>
    <t>Modificare l'interfaccia e il linguaggio del tool, secondo me non è facile da utilizzare per un utente non informatico</t>
  </si>
  <si>
    <t>cercare di aumentare le azioni di Pepper e renderlo più sensibile alle voci e rumori</t>
  </si>
  <si>
    <t xml:space="preserve">- Proverei un approccio più visuale basato su un'interfaccia a blocchi (Weintrop et al. 2018; Coronado et al. 2017; Disprose et al. 2016);
- Non userei la trascrizione in linguaggio naturale della regola, personalmente ho guardato molto di più la sidebar laterale;
- Farei più test in ambienti e con persone che non conoscono per niente il tool e non hanno alcuna esperienza di programmazione per valutare la consistenza dei label e quindi l'usabilità del tool;
- Amplierei le funzionalità di Pepper cercando di utilizzare/migliorare il riconoscimento delle emozioni (che dovrebbe essere cosa lo caratterizza di più in quanto robot sociale).
</t>
  </si>
  <si>
    <t>nessun suggerimento</t>
  </si>
  <si>
    <t>per me credo che sia adatto allo scopo cosi'</t>
  </si>
  <si>
    <t>Al momento nessuno che possa essere utile</t>
  </si>
  <si>
    <t>usare termini meno specialistici nella somministrazione del test e usare la lingua italiana per gli utenti meno esperti</t>
  </si>
  <si>
    <t>quanto sopra</t>
  </si>
  <si>
    <t>sostituire il termine "value"  e migliorare la grafica</t>
  </si>
  <si>
    <t>Soprattutto problemi relativi alla gestione dei ritardi per l'applicazione delle regole: probabilmente sincronizzazione più avanzata e magari un indicatore (anche una luce sul robot) di transazione eseguita (e quindi di nuovo stato raggiunto)</t>
  </si>
  <si>
    <t>poter impostare le azioni dal programma del pc in maniera vocale</t>
  </si>
  <si>
    <t xml:space="preserve">Ho trovato il sistema inutilmente complesso </t>
  </si>
  <si>
    <t>Penso che mi piacerebbe utilizzare questo sistema frequentemente</t>
  </si>
  <si>
    <t>Ho trovato il sistema semplice da usare</t>
  </si>
  <si>
    <t>Penso che avrei bisogno del supporto di una persona che abbia competenze tecniche per essere in grado di utilizzare il sistema</t>
  </si>
  <si>
    <t>C4</t>
  </si>
  <si>
    <t>Ho trovato le varie funzionalità del sistema bene integrate</t>
  </si>
  <si>
    <t xml:space="preserve"> Ho trovato troppe inconsistenze in questo sistema</t>
  </si>
  <si>
    <t xml:space="preserve">Penso che la maggior parte delle persone sia in grado di imparare ad utilizzare il sistema molto velocemente </t>
  </si>
  <si>
    <t xml:space="preserve">Ho trovato il sistema molto difficile da utilizzare </t>
  </si>
  <si>
    <t xml:space="preserve"> Mi sono sentito/a molto sicuro/a nell’utilizzare il sistema</t>
  </si>
  <si>
    <t>C10</t>
  </si>
  <si>
    <t xml:space="preserve"> Ho avuto bisogno di imparare molte cose prima di riuscire ad utilizzare al meglio il sistema</t>
  </si>
  <si>
    <t xml:space="preserve"> Pensi che questo approccio sia utile per personalizzare il comportamento del robot?</t>
  </si>
  <si>
    <t>Sì (Lego Mindstorm)</t>
  </si>
  <si>
    <t>Sì (Mini ROV sottomarino (Python e Qt framework per l'interfaccia))</t>
  </si>
  <si>
    <t>NO(In alcuni casi non ha riconosciuto correttamente la mia domanda)</t>
  </si>
  <si>
    <t>NO(Pepper non ha riconosciuto un messaggio vocale (il task dove il secondo trigger era il tenergli premuta la mano sinistra); non siamo riusciti a risolvere il problema)</t>
  </si>
  <si>
    <t>SI(una volta ha iniziato a parlare in linguaggio di programmazione e le persone che si occupano di Pepper mi hanno detto che è normale, in questa fase di sperimentazione)</t>
  </si>
  <si>
    <t>SI(.)</t>
  </si>
  <si>
    <t>SI(Pepper si è comportata come richiesto)</t>
  </si>
  <si>
    <t>SI(Si è comportato come previsto)</t>
  </si>
  <si>
    <t>SI(quando gli ho toccato la testa invece di illuminarsi, si è addormentato)</t>
  </si>
  <si>
    <t>NO(Pepper non riconosce subito le richieste vocali. Ho notato che attirando l'attenzione di Pepper, chiamandolo per nome , riconosce più facilmente la richiesta.)</t>
  </si>
  <si>
    <t>SI(ho parlato più forte)</t>
  </si>
  <si>
    <t>SI(N.A.)</t>
  </si>
  <si>
    <t>SI(si è comportato come previsto)</t>
  </si>
  <si>
    <t>NO(non riusciva a compiere la sua azione dopo un certo orario. Si è cercato di modificare il formato dell'ora)</t>
  </si>
  <si>
    <t>SI(qualche problema nella ricognizione della voce)</t>
  </si>
  <si>
    <t>SI(nella sua globalità sì è comportato come previsto tranne in una situazione in cui è stato necessario ripetere il comando vocale )</t>
  </si>
  <si>
    <t>SI(Richiesta inconsistente rispetto alla risposta fornita)</t>
  </si>
  <si>
    <t>NO(A seguito di uno specifico trigger in un caso il robot ha introdotto una azione text to speech non presente nella regola)</t>
  </si>
  <si>
    <t>SI(mi è stato sempre chiaro)</t>
  </si>
  <si>
    <t>NO(alcune volte non rispondeve subito alle mia sollecitazioni)</t>
  </si>
  <si>
    <t>SI(sempre stato chiaro)</t>
  </si>
  <si>
    <t>NO(alcune animazioni (felicità, isteria), ma dopo un paio di ripetizioni è stato chiaro il cambio di stato)</t>
  </si>
  <si>
    <t>SI(Non mi è stata chiara la situazione in cui io dovevo fare qualcosa)</t>
  </si>
  <si>
    <t>NO(Quando mi avvicinavo a Pepper per chiedergli qualcosa alcune volte non capivo se mi stesse ascoltando)</t>
  </si>
  <si>
    <t>SI(ho ripetuto l'azione)</t>
  </si>
  <si>
    <t>SI(Sempre chiaro)</t>
  </si>
  <si>
    <t>SI(è sempre stato chiaro lo stato del robot)</t>
  </si>
  <si>
    <t>SI(     ---)</t>
  </si>
  <si>
    <t>SI(la luce degli occhi qualche volta sfugge)</t>
  </si>
  <si>
    <t>NO(Tempo di reazione lento)</t>
  </si>
  <si>
    <t>Correlations (Pearson rho) between Education and tool evaluation</t>
  </si>
  <si>
    <t>Correlations (Pearson rho) between Age and tool evaluation</t>
  </si>
  <si>
    <t>Correlations (Pearson rho) between Gender and tool evaluation</t>
  </si>
  <si>
    <t>100% Stacked Bar Graphs</t>
  </si>
  <si>
    <t>Corrected MEAN</t>
  </si>
  <si>
    <t>Corrected Correlations (Pearson rho) between Education and tool evaluation</t>
  </si>
  <si>
    <t>Corrected Correlations (Pearson rho) between Age and tool evaluation</t>
  </si>
  <si>
    <t>Corrected Correlations (Pearson rho) between Gender and tool evaluation</t>
  </si>
  <si>
    <t>Età</t>
  </si>
  <si>
    <t>Utente</t>
  </si>
  <si>
    <t>Contatore</t>
  </si>
  <si>
    <t>Laurea Triennale</t>
  </si>
  <si>
    <t>Dottorato di Ricerca</t>
  </si>
  <si>
    <t>Diploma di scuola media</t>
  </si>
  <si>
    <t>Nessuna</t>
  </si>
  <si>
    <t>Bassa (HTML, CSS, conoscenza di base di JavaScript)</t>
  </si>
  <si>
    <t>Media  (Javascript, conoscenza di base di PHP o Java o C++)</t>
  </si>
  <si>
    <t>Buona (buona conoscenza di PHP o Java o C++)</t>
  </si>
  <si>
    <t>Ordinato</t>
  </si>
  <si>
    <t>Maschile</t>
  </si>
  <si>
    <t>Femminile</t>
  </si>
  <si>
    <t>B1</t>
  </si>
  <si>
    <t>Si</t>
  </si>
  <si>
    <t>D1</t>
  </si>
  <si>
    <t>D2</t>
  </si>
  <si>
    <t>Ottima (esperienza/conoscenza di linguaggi di sviluppo di livello professionale)</t>
  </si>
  <si>
    <t>significance of Correlation p value: r/(sqrt((1-r^2)/(N-2)))</t>
  </si>
  <si>
    <t>Corrected Correlations (Pearson rho) between Programming experience and tool evaluation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</si>
</sst>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1"/>
      <color theme="1"/>
      <name val="Calibri"/>
      <family val="2"/>
      <scheme val="minor"/>
    </font>
    <font>
      <b/>
      <sz val="8"/>
      <color theme="1"/>
      <name val="Calibri"/>
      <family val="2"/>
      <scheme val="minor"/>
    </font>
    <font>
      <sz val="10"/>
      <color rgb="FF000000"/>
      <name val="Arial"/>
      <family val="2"/>
    </font>
    <font>
      <sz val="11"/>
      <name val="Calibri"/>
      <family val="2"/>
      <scheme val="minor"/>
    </font>
    <font>
      <sz val="11"/>
      <color theme="1"/>
      <name val="Symbol"/>
      <family val="1"/>
      <charset val="2"/>
    </font>
  </fonts>
  <fills count="5">
    <fill>
      <patternFill patternType="none"/>
    </fill>
    <fill>
      <patternFill patternType="gray125"/>
    </fill>
    <fill>
      <patternFill patternType="solid">
        <fgColor rgb="FF33CC33"/>
        <bgColor indexed="64"/>
      </patternFill>
    </fill>
    <fill>
      <patternFill patternType="solid">
        <fgColor rgb="FF92D050"/>
        <bgColor indexed="64"/>
      </patternFill>
    </fill>
    <fill>
      <patternFill patternType="solid">
        <fgColor theme="4" tint="0.59999389629810485"/>
        <bgColor indexed="64"/>
      </patternFill>
    </fill>
  </fills>
  <borders count="2">
    <border>
      <left/>
      <right/>
      <top/>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3" fillId="0" borderId="0"/>
  </cellStyleXfs>
  <cellXfs count="64">
    <xf numFmtId="0" fontId="0" fillId="0" borderId="0" xfId="0"/>
    <xf numFmtId="0" fontId="0" fillId="0" borderId="0" xfId="0" applyAlignment="1">
      <alignment wrapText="1"/>
    </xf>
    <xf numFmtId="0" fontId="1" fillId="0" borderId="0" xfId="0" applyFont="1" applyAlignment="1">
      <alignment wrapText="1"/>
    </xf>
    <xf numFmtId="20" fontId="0" fillId="0" borderId="0" xfId="0" applyNumberFormat="1" applyAlignment="1">
      <alignment wrapText="1"/>
    </xf>
    <xf numFmtId="0" fontId="0" fillId="0" borderId="0" xfId="0" applyFont="1" applyAlignment="1"/>
    <xf numFmtId="49" fontId="1" fillId="0" borderId="0" xfId="0" applyNumberFormat="1" applyFont="1" applyAlignment="1">
      <alignment wrapText="1"/>
    </xf>
    <xf numFmtId="49" fontId="0" fillId="0" borderId="0" xfId="0" applyNumberFormat="1" applyFont="1" applyAlignment="1">
      <alignment wrapText="1"/>
    </xf>
    <xf numFmtId="49" fontId="0" fillId="0" borderId="0" xfId="0" applyNumberFormat="1" applyAlignment="1">
      <alignment wrapText="1"/>
    </xf>
    <xf numFmtId="1" fontId="0" fillId="0" borderId="0" xfId="0" applyNumberFormat="1"/>
    <xf numFmtId="0" fontId="1" fillId="0" borderId="0" xfId="0" applyFont="1" applyAlignment="1">
      <alignment horizontal="center" wrapText="1"/>
    </xf>
    <xf numFmtId="0" fontId="0" fillId="0" borderId="0" xfId="0" applyAlignment="1">
      <alignment horizontal="center" wrapText="1"/>
    </xf>
    <xf numFmtId="0" fontId="1" fillId="0" borderId="0" xfId="0" applyFont="1"/>
    <xf numFmtId="0" fontId="1" fillId="0" borderId="0" xfId="0" applyFont="1" applyAlignment="1">
      <alignment horizontal="right" wrapText="1"/>
    </xf>
    <xf numFmtId="0" fontId="1" fillId="0" borderId="0" xfId="0" applyFont="1" applyAlignment="1">
      <alignment wrapText="1"/>
    </xf>
    <xf numFmtId="0" fontId="1" fillId="0" borderId="0" xfId="0" applyFont="1" applyAlignment="1">
      <alignment horizontal="center"/>
    </xf>
    <xf numFmtId="0" fontId="1" fillId="0" borderId="0" xfId="0" applyFont="1" applyAlignment="1">
      <alignment horizontal="center" wrapText="1"/>
    </xf>
    <xf numFmtId="0" fontId="0" fillId="0" borderId="0" xfId="0" applyNumberFormat="1"/>
    <xf numFmtId="0" fontId="0" fillId="0" borderId="0" xfId="0" applyAlignment="1">
      <alignment horizontal="center"/>
    </xf>
    <xf numFmtId="0" fontId="2" fillId="0" borderId="0" xfId="0" applyFont="1" applyAlignment="1">
      <alignment horizontal="center"/>
    </xf>
    <xf numFmtId="0" fontId="0" fillId="2" borderId="0" xfId="0" applyFill="1" applyAlignment="1">
      <alignment wrapText="1"/>
    </xf>
    <xf numFmtId="0" fontId="0" fillId="2" borderId="0" xfId="0" applyFill="1"/>
    <xf numFmtId="0" fontId="0" fillId="0" borderId="0" xfId="0" applyAlignment="1">
      <alignment vertical="top" wrapText="1"/>
    </xf>
    <xf numFmtId="0" fontId="1" fillId="0" borderId="0" xfId="0" applyFont="1" applyAlignment="1">
      <alignment horizontal="center" wrapText="1"/>
    </xf>
    <xf numFmtId="0" fontId="0" fillId="0" borderId="0" xfId="0" applyAlignment="1">
      <alignment horizontal="left" vertical="top" wrapText="1"/>
    </xf>
    <xf numFmtId="0" fontId="0" fillId="0" borderId="0" xfId="0" applyFont="1"/>
    <xf numFmtId="0" fontId="1" fillId="0" borderId="0" xfId="0" applyFont="1" applyAlignment="1">
      <alignment vertical="top" wrapText="1"/>
    </xf>
    <xf numFmtId="49" fontId="1" fillId="0" borderId="0" xfId="0" applyNumberFormat="1" applyFont="1" applyAlignment="1">
      <alignment vertical="top" wrapText="1"/>
    </xf>
    <xf numFmtId="0" fontId="1" fillId="0" borderId="0" xfId="0" applyFont="1" applyAlignment="1">
      <alignment horizontal="right"/>
    </xf>
    <xf numFmtId="0" fontId="0" fillId="0" borderId="0" xfId="0" applyFont="1" applyAlignment="1">
      <alignment horizontal="center" vertical="center"/>
    </xf>
    <xf numFmtId="0" fontId="0" fillId="0" borderId="0" xfId="0" applyFont="1" applyAlignment="1">
      <alignment horizontal="center"/>
    </xf>
    <xf numFmtId="49" fontId="0" fillId="0" borderId="0" xfId="0" applyNumberFormat="1"/>
    <xf numFmtId="0" fontId="1" fillId="0" borderId="0" xfId="0" applyNumberFormat="1" applyFont="1" applyAlignment="1">
      <alignment wrapText="1"/>
    </xf>
    <xf numFmtId="16" fontId="0" fillId="0" borderId="0" xfId="0" applyNumberFormat="1" applyAlignment="1">
      <alignment wrapText="1"/>
    </xf>
    <xf numFmtId="0" fontId="0" fillId="0" borderId="0" xfId="0"/>
    <xf numFmtId="0" fontId="0" fillId="4" borderId="0" xfId="0" applyFill="1"/>
    <xf numFmtId="0" fontId="1" fillId="4" borderId="0" xfId="0" applyFont="1" applyFill="1" applyAlignment="1">
      <alignment wrapText="1"/>
    </xf>
    <xf numFmtId="0" fontId="1" fillId="0" borderId="0" xfId="0" applyFont="1" applyAlignment="1">
      <alignment horizontal="center" wrapText="1"/>
    </xf>
    <xf numFmtId="0" fontId="1" fillId="0" borderId="0" xfId="0" applyFont="1" applyAlignment="1">
      <alignment horizontal="center" wrapText="1"/>
    </xf>
    <xf numFmtId="49" fontId="4" fillId="0" borderId="0" xfId="0" applyNumberFormat="1" applyFont="1" applyAlignment="1">
      <alignment wrapText="1"/>
    </xf>
    <xf numFmtId="1" fontId="0" fillId="0" borderId="0" xfId="0" applyNumberFormat="1" applyFont="1"/>
    <xf numFmtId="0" fontId="0" fillId="0" borderId="0" xfId="0" applyNumberFormat="1" applyFont="1"/>
    <xf numFmtId="1" fontId="4" fillId="0" borderId="0" xfId="0" applyNumberFormat="1" applyFont="1" applyAlignment="1"/>
    <xf numFmtId="1" fontId="4" fillId="0" borderId="0" xfId="0" applyNumberFormat="1" applyFont="1" applyAlignment="1">
      <alignment horizontal="left" vertical="top"/>
    </xf>
    <xf numFmtId="0" fontId="4" fillId="0" borderId="0" xfId="0" applyFont="1" applyAlignment="1"/>
    <xf numFmtId="0" fontId="4" fillId="0" borderId="0" xfId="0" applyFont="1" applyAlignment="1">
      <alignment wrapText="1"/>
    </xf>
    <xf numFmtId="49" fontId="0" fillId="0" borderId="0" xfId="0" applyNumberFormat="1" applyFont="1" applyAlignment="1">
      <alignment horizontal="right" wrapText="1"/>
    </xf>
    <xf numFmtId="0" fontId="0" fillId="0" borderId="0" xfId="0" applyNumberFormat="1" applyFont="1" applyAlignment="1">
      <alignment horizontal="right" wrapText="1"/>
    </xf>
    <xf numFmtId="49" fontId="4" fillId="0" borderId="0" xfId="0" applyNumberFormat="1" applyFont="1" applyAlignment="1">
      <alignment horizontal="right" wrapText="1"/>
    </xf>
    <xf numFmtId="49" fontId="4" fillId="0" borderId="0" xfId="0" applyNumberFormat="1" applyFont="1" applyAlignment="1">
      <alignment horizontal="left" vertical="top" wrapText="1"/>
    </xf>
    <xf numFmtId="49" fontId="0" fillId="0" borderId="0" xfId="0" applyNumberFormat="1" applyFont="1" applyAlignment="1">
      <alignment horizontal="left" vertical="top" wrapText="1"/>
    </xf>
    <xf numFmtId="0" fontId="0" fillId="0" borderId="0" xfId="0" applyNumberFormat="1" applyFont="1" applyAlignment="1">
      <alignment horizontal="left" vertical="top" wrapText="1"/>
    </xf>
    <xf numFmtId="0" fontId="0" fillId="0" borderId="0" xfId="0" applyFont="1" applyAlignment="1">
      <alignment horizontal="center" wrapText="1"/>
    </xf>
    <xf numFmtId="0" fontId="0" fillId="0" borderId="0" xfId="0" applyFont="1" applyAlignment="1">
      <alignment horizontal="right" wrapText="1"/>
    </xf>
    <xf numFmtId="164" fontId="4" fillId="0" borderId="0" xfId="0" applyNumberFormat="1" applyFont="1" applyAlignment="1">
      <alignment wrapText="1"/>
    </xf>
    <xf numFmtId="164" fontId="0" fillId="0" borderId="0" xfId="0" applyNumberFormat="1" applyFont="1" applyAlignment="1">
      <alignment wrapText="1"/>
    </xf>
    <xf numFmtId="49" fontId="0" fillId="0" borderId="1" xfId="0" applyNumberFormat="1" applyFont="1" applyBorder="1" applyAlignment="1">
      <alignment wrapText="1"/>
    </xf>
    <xf numFmtId="2" fontId="0" fillId="0" borderId="0" xfId="0" applyNumberFormat="1"/>
    <xf numFmtId="0" fontId="5" fillId="0" borderId="0" xfId="0" applyFont="1" applyAlignment="1">
      <alignment horizontal="left" vertical="center" indent="4"/>
    </xf>
    <xf numFmtId="0" fontId="1" fillId="0" borderId="0" xfId="0" applyFont="1" applyAlignment="1">
      <alignment horizontal="center"/>
    </xf>
    <xf numFmtId="0" fontId="1" fillId="3" borderId="0" xfId="0" applyFont="1" applyFill="1" applyAlignment="1">
      <alignment horizontal="left" wrapText="1"/>
    </xf>
    <xf numFmtId="0" fontId="1" fillId="3" borderId="0" xfId="0" applyFont="1" applyFill="1" applyAlignment="1">
      <alignment wrapText="1"/>
    </xf>
    <xf numFmtId="49" fontId="1" fillId="3" borderId="0" xfId="0" applyNumberFormat="1" applyFont="1" applyFill="1" applyAlignment="1">
      <alignment wrapText="1"/>
    </xf>
    <xf numFmtId="0" fontId="1" fillId="0" borderId="0" xfId="0" applyFont="1" applyAlignment="1">
      <alignment horizontal="center" wrapText="1"/>
    </xf>
    <xf numFmtId="0" fontId="1" fillId="3" borderId="0" xfId="0" applyFont="1" applyFill="1" applyAlignment="1">
      <alignment horizontal="left" vertical="top" wrapText="1"/>
    </xf>
  </cellXfs>
  <cellStyles count="2">
    <cellStyle name="Normal" xfId="0" builtinId="0"/>
    <cellStyle name="Normal 2" xfId="1"/>
  </cellStyles>
  <dxfs count="0"/>
  <tableStyles count="0" defaultTableStyle="TableStyleMedium2" defaultPivotStyle="PivotStyleMedium9"/>
  <colors>
    <mruColors>
      <color rgb="FF33CC33"/>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3340270482442369"/>
          <c:y val="2.2325626382129368E-2"/>
          <c:w val="0.5616369490080092"/>
          <c:h val="0.90707057531104363"/>
        </c:manualLayout>
      </c:layout>
      <c:barChart>
        <c:barDir val="bar"/>
        <c:grouping val="percentStacked"/>
        <c:varyColors val="0"/>
        <c:ser>
          <c:idx val="0"/>
          <c:order val="0"/>
          <c:tx>
            <c:v>1</c:v>
          </c:tx>
          <c:invertIfNegative val="0"/>
          <c:cat>
            <c:strRef>
              <c:f>Foglio1!$B$42:$D$51</c:f>
              <c:strCache>
                <c:ptCount val="10"/>
                <c:pt idx="0">
                  <c:v> Ho avuto bisogno di imparare molte cose prima di riuscire ad utilizzare al meglio il sistema</c:v>
                </c:pt>
                <c:pt idx="1">
                  <c:v> Mi sono sentito/a molto sicuro/a nell’utilizzare il sistema</c:v>
                </c:pt>
                <c:pt idx="2">
                  <c:v>Ho trovato il sistema molto difficile da utilizzare </c:v>
                </c:pt>
                <c:pt idx="3">
                  <c:v>Penso che la maggior parte delle persone sia in grado di imparare ad utilizzare il sistema molto velocemente </c:v>
                </c:pt>
                <c:pt idx="4">
                  <c:v> Ho trovato troppe inconsistenze in questo sistema</c:v>
                </c:pt>
                <c:pt idx="5">
                  <c:v>Ho trovato le varie funzionalità del sistema bene integrate</c:v>
                </c:pt>
                <c:pt idx="6">
                  <c:v>Penso che avrei bisogno del supporto di una persona che abbia competenze tecniche per essere in grado di utilizzare il sistema</c:v>
                </c:pt>
                <c:pt idx="7">
                  <c:v>Ho trovato il sistema semplice da usare</c:v>
                </c:pt>
                <c:pt idx="8">
                  <c:v>Ho trovato il sistema inutilmente complesso </c:v>
                </c:pt>
                <c:pt idx="9">
                  <c:v>Penso che mi piacerebbe utilizzare questo sistema frequentemente</c:v>
                </c:pt>
              </c:strCache>
            </c:strRef>
          </c:cat>
          <c:val>
            <c:numRef>
              <c:f>Foglio1!$E$42:$E$51</c:f>
              <c:numCache>
                <c:formatCode>General</c:formatCode>
                <c:ptCount val="10"/>
                <c:pt idx="0">
                  <c:v>7</c:v>
                </c:pt>
                <c:pt idx="1">
                  <c:v>0</c:v>
                </c:pt>
                <c:pt idx="2">
                  <c:v>11</c:v>
                </c:pt>
                <c:pt idx="3">
                  <c:v>1</c:v>
                </c:pt>
                <c:pt idx="4">
                  <c:v>7</c:v>
                </c:pt>
                <c:pt idx="5">
                  <c:v>0</c:v>
                </c:pt>
                <c:pt idx="6">
                  <c:v>3</c:v>
                </c:pt>
                <c:pt idx="7">
                  <c:v>0</c:v>
                </c:pt>
                <c:pt idx="8">
                  <c:v>6</c:v>
                </c:pt>
                <c:pt idx="9">
                  <c:v>0</c:v>
                </c:pt>
              </c:numCache>
            </c:numRef>
          </c:val>
          <c:extLst xmlns:c16r2="http://schemas.microsoft.com/office/drawing/2015/06/chart">
            <c:ext xmlns:c16="http://schemas.microsoft.com/office/drawing/2014/chart" uri="{C3380CC4-5D6E-409C-BE32-E72D297353CC}">
              <c16:uniqueId val="{00000000-B6A3-4ACE-B5EF-3D61295CFC23}"/>
            </c:ext>
          </c:extLst>
        </c:ser>
        <c:ser>
          <c:idx val="1"/>
          <c:order val="1"/>
          <c:tx>
            <c:v>2</c:v>
          </c:tx>
          <c:invertIfNegative val="0"/>
          <c:cat>
            <c:strRef>
              <c:f>Foglio1!$B$42:$D$51</c:f>
              <c:strCache>
                <c:ptCount val="10"/>
                <c:pt idx="0">
                  <c:v> Ho avuto bisogno di imparare molte cose prima di riuscire ad utilizzare al meglio il sistema</c:v>
                </c:pt>
                <c:pt idx="1">
                  <c:v> Mi sono sentito/a molto sicuro/a nell’utilizzare il sistema</c:v>
                </c:pt>
                <c:pt idx="2">
                  <c:v>Ho trovato il sistema molto difficile da utilizzare </c:v>
                </c:pt>
                <c:pt idx="3">
                  <c:v>Penso che la maggior parte delle persone sia in grado di imparare ad utilizzare il sistema molto velocemente </c:v>
                </c:pt>
                <c:pt idx="4">
                  <c:v> Ho trovato troppe inconsistenze in questo sistema</c:v>
                </c:pt>
                <c:pt idx="5">
                  <c:v>Ho trovato le varie funzionalità del sistema bene integrate</c:v>
                </c:pt>
                <c:pt idx="6">
                  <c:v>Penso che avrei bisogno del supporto di una persona che abbia competenze tecniche per essere in grado di utilizzare il sistema</c:v>
                </c:pt>
                <c:pt idx="7">
                  <c:v>Ho trovato il sistema semplice da usare</c:v>
                </c:pt>
                <c:pt idx="8">
                  <c:v>Ho trovato il sistema inutilmente complesso </c:v>
                </c:pt>
                <c:pt idx="9">
                  <c:v>Penso che mi piacerebbe utilizzare questo sistema frequentemente</c:v>
                </c:pt>
              </c:strCache>
            </c:strRef>
          </c:cat>
          <c:val>
            <c:numRef>
              <c:f>Foglio1!$F$42:$F$51</c:f>
              <c:numCache>
                <c:formatCode>General</c:formatCode>
                <c:ptCount val="10"/>
                <c:pt idx="0">
                  <c:v>6</c:v>
                </c:pt>
                <c:pt idx="1">
                  <c:v>0</c:v>
                </c:pt>
                <c:pt idx="2">
                  <c:v>6</c:v>
                </c:pt>
                <c:pt idx="3">
                  <c:v>1</c:v>
                </c:pt>
                <c:pt idx="4">
                  <c:v>8</c:v>
                </c:pt>
                <c:pt idx="5">
                  <c:v>1</c:v>
                </c:pt>
                <c:pt idx="6">
                  <c:v>8</c:v>
                </c:pt>
                <c:pt idx="7">
                  <c:v>0</c:v>
                </c:pt>
                <c:pt idx="8">
                  <c:v>7</c:v>
                </c:pt>
                <c:pt idx="9">
                  <c:v>1</c:v>
                </c:pt>
              </c:numCache>
            </c:numRef>
          </c:val>
          <c:extLst xmlns:c16r2="http://schemas.microsoft.com/office/drawing/2015/06/chart">
            <c:ext xmlns:c16="http://schemas.microsoft.com/office/drawing/2014/chart" uri="{C3380CC4-5D6E-409C-BE32-E72D297353CC}">
              <c16:uniqueId val="{00000001-B6A3-4ACE-B5EF-3D61295CFC23}"/>
            </c:ext>
          </c:extLst>
        </c:ser>
        <c:ser>
          <c:idx val="2"/>
          <c:order val="2"/>
          <c:tx>
            <c:v>3</c:v>
          </c:tx>
          <c:invertIfNegative val="0"/>
          <c:cat>
            <c:strRef>
              <c:f>Foglio1!$B$42:$D$51</c:f>
              <c:strCache>
                <c:ptCount val="10"/>
                <c:pt idx="0">
                  <c:v> Ho avuto bisogno di imparare molte cose prima di riuscire ad utilizzare al meglio il sistema</c:v>
                </c:pt>
                <c:pt idx="1">
                  <c:v> Mi sono sentito/a molto sicuro/a nell’utilizzare il sistema</c:v>
                </c:pt>
                <c:pt idx="2">
                  <c:v>Ho trovato il sistema molto difficile da utilizzare </c:v>
                </c:pt>
                <c:pt idx="3">
                  <c:v>Penso che la maggior parte delle persone sia in grado di imparare ad utilizzare il sistema molto velocemente </c:v>
                </c:pt>
                <c:pt idx="4">
                  <c:v> Ho trovato troppe inconsistenze in questo sistema</c:v>
                </c:pt>
                <c:pt idx="5">
                  <c:v>Ho trovato le varie funzionalità del sistema bene integrate</c:v>
                </c:pt>
                <c:pt idx="6">
                  <c:v>Penso che avrei bisogno del supporto di una persona che abbia competenze tecniche per essere in grado di utilizzare il sistema</c:v>
                </c:pt>
                <c:pt idx="7">
                  <c:v>Ho trovato il sistema semplice da usare</c:v>
                </c:pt>
                <c:pt idx="8">
                  <c:v>Ho trovato il sistema inutilmente complesso </c:v>
                </c:pt>
                <c:pt idx="9">
                  <c:v>Penso che mi piacerebbe utilizzare questo sistema frequentemente</c:v>
                </c:pt>
              </c:strCache>
            </c:strRef>
          </c:cat>
          <c:val>
            <c:numRef>
              <c:f>Foglio1!$G$42:$G$51</c:f>
              <c:numCache>
                <c:formatCode>General</c:formatCode>
                <c:ptCount val="10"/>
                <c:pt idx="0">
                  <c:v>4</c:v>
                </c:pt>
                <c:pt idx="1">
                  <c:v>4</c:v>
                </c:pt>
                <c:pt idx="2">
                  <c:v>0</c:v>
                </c:pt>
                <c:pt idx="3">
                  <c:v>4</c:v>
                </c:pt>
                <c:pt idx="4">
                  <c:v>2</c:v>
                </c:pt>
                <c:pt idx="5">
                  <c:v>4</c:v>
                </c:pt>
                <c:pt idx="6">
                  <c:v>3</c:v>
                </c:pt>
                <c:pt idx="7">
                  <c:v>5</c:v>
                </c:pt>
                <c:pt idx="8">
                  <c:v>2</c:v>
                </c:pt>
                <c:pt idx="9">
                  <c:v>10</c:v>
                </c:pt>
              </c:numCache>
            </c:numRef>
          </c:val>
          <c:extLst xmlns:c16r2="http://schemas.microsoft.com/office/drawing/2015/06/chart">
            <c:ext xmlns:c16="http://schemas.microsoft.com/office/drawing/2014/chart" uri="{C3380CC4-5D6E-409C-BE32-E72D297353CC}">
              <c16:uniqueId val="{00000002-B6A3-4ACE-B5EF-3D61295CFC23}"/>
            </c:ext>
          </c:extLst>
        </c:ser>
        <c:ser>
          <c:idx val="3"/>
          <c:order val="3"/>
          <c:tx>
            <c:v>4</c:v>
          </c:tx>
          <c:invertIfNegative val="0"/>
          <c:cat>
            <c:strRef>
              <c:f>Foglio1!$B$42:$D$51</c:f>
              <c:strCache>
                <c:ptCount val="10"/>
                <c:pt idx="0">
                  <c:v> Ho avuto bisogno di imparare molte cose prima di riuscire ad utilizzare al meglio il sistema</c:v>
                </c:pt>
                <c:pt idx="1">
                  <c:v> Mi sono sentito/a molto sicuro/a nell’utilizzare il sistema</c:v>
                </c:pt>
                <c:pt idx="2">
                  <c:v>Ho trovato il sistema molto difficile da utilizzare </c:v>
                </c:pt>
                <c:pt idx="3">
                  <c:v>Penso che la maggior parte delle persone sia in grado di imparare ad utilizzare il sistema molto velocemente </c:v>
                </c:pt>
                <c:pt idx="4">
                  <c:v> Ho trovato troppe inconsistenze in questo sistema</c:v>
                </c:pt>
                <c:pt idx="5">
                  <c:v>Ho trovato le varie funzionalità del sistema bene integrate</c:v>
                </c:pt>
                <c:pt idx="6">
                  <c:v>Penso che avrei bisogno del supporto di una persona che abbia competenze tecniche per essere in grado di utilizzare il sistema</c:v>
                </c:pt>
                <c:pt idx="7">
                  <c:v>Ho trovato il sistema semplice da usare</c:v>
                </c:pt>
                <c:pt idx="8">
                  <c:v>Ho trovato il sistema inutilmente complesso </c:v>
                </c:pt>
                <c:pt idx="9">
                  <c:v>Penso che mi piacerebbe utilizzare questo sistema frequentemente</c:v>
                </c:pt>
              </c:strCache>
            </c:strRef>
          </c:cat>
          <c:val>
            <c:numRef>
              <c:f>Foglio1!$H$42:$H$51</c:f>
              <c:numCache>
                <c:formatCode>General</c:formatCode>
                <c:ptCount val="10"/>
                <c:pt idx="0">
                  <c:v>0</c:v>
                </c:pt>
                <c:pt idx="1">
                  <c:v>10</c:v>
                </c:pt>
                <c:pt idx="2">
                  <c:v>0</c:v>
                </c:pt>
                <c:pt idx="3">
                  <c:v>9</c:v>
                </c:pt>
                <c:pt idx="4">
                  <c:v>0</c:v>
                </c:pt>
                <c:pt idx="5">
                  <c:v>10</c:v>
                </c:pt>
                <c:pt idx="6">
                  <c:v>2</c:v>
                </c:pt>
                <c:pt idx="7">
                  <c:v>11</c:v>
                </c:pt>
                <c:pt idx="8">
                  <c:v>2</c:v>
                </c:pt>
                <c:pt idx="9">
                  <c:v>3</c:v>
                </c:pt>
              </c:numCache>
            </c:numRef>
          </c:val>
          <c:extLst xmlns:c16r2="http://schemas.microsoft.com/office/drawing/2015/06/chart">
            <c:ext xmlns:c16="http://schemas.microsoft.com/office/drawing/2014/chart" uri="{C3380CC4-5D6E-409C-BE32-E72D297353CC}">
              <c16:uniqueId val="{00000003-B6A3-4ACE-B5EF-3D61295CFC23}"/>
            </c:ext>
          </c:extLst>
        </c:ser>
        <c:ser>
          <c:idx val="4"/>
          <c:order val="4"/>
          <c:tx>
            <c:v>5</c:v>
          </c:tx>
          <c:invertIfNegative val="0"/>
          <c:cat>
            <c:strRef>
              <c:f>Foglio1!$B$42:$D$51</c:f>
              <c:strCache>
                <c:ptCount val="10"/>
                <c:pt idx="0">
                  <c:v> Ho avuto bisogno di imparare molte cose prima di riuscire ad utilizzare al meglio il sistema</c:v>
                </c:pt>
                <c:pt idx="1">
                  <c:v> Mi sono sentito/a molto sicuro/a nell’utilizzare il sistema</c:v>
                </c:pt>
                <c:pt idx="2">
                  <c:v>Ho trovato il sistema molto difficile da utilizzare </c:v>
                </c:pt>
                <c:pt idx="3">
                  <c:v>Penso che la maggior parte delle persone sia in grado di imparare ad utilizzare il sistema molto velocemente </c:v>
                </c:pt>
                <c:pt idx="4">
                  <c:v> Ho trovato troppe inconsistenze in questo sistema</c:v>
                </c:pt>
                <c:pt idx="5">
                  <c:v>Ho trovato le varie funzionalità del sistema bene integrate</c:v>
                </c:pt>
                <c:pt idx="6">
                  <c:v>Penso che avrei bisogno del supporto di una persona che abbia competenze tecniche per essere in grado di utilizzare il sistema</c:v>
                </c:pt>
                <c:pt idx="7">
                  <c:v>Ho trovato il sistema semplice da usare</c:v>
                </c:pt>
                <c:pt idx="8">
                  <c:v>Ho trovato il sistema inutilmente complesso </c:v>
                </c:pt>
                <c:pt idx="9">
                  <c:v>Penso che mi piacerebbe utilizzare questo sistema frequentemente</c:v>
                </c:pt>
              </c:strCache>
            </c:strRef>
          </c:cat>
          <c:val>
            <c:numRef>
              <c:f>Foglio1!$I$42:$I$51</c:f>
              <c:numCache>
                <c:formatCode>General</c:formatCode>
                <c:ptCount val="10"/>
                <c:pt idx="0">
                  <c:v>0</c:v>
                </c:pt>
                <c:pt idx="1">
                  <c:v>3</c:v>
                </c:pt>
                <c:pt idx="2">
                  <c:v>0</c:v>
                </c:pt>
                <c:pt idx="3">
                  <c:v>2</c:v>
                </c:pt>
                <c:pt idx="4">
                  <c:v>0</c:v>
                </c:pt>
                <c:pt idx="5">
                  <c:v>2</c:v>
                </c:pt>
                <c:pt idx="6">
                  <c:v>1</c:v>
                </c:pt>
                <c:pt idx="7">
                  <c:v>1</c:v>
                </c:pt>
                <c:pt idx="8">
                  <c:v>0</c:v>
                </c:pt>
                <c:pt idx="9">
                  <c:v>3</c:v>
                </c:pt>
              </c:numCache>
            </c:numRef>
          </c:val>
          <c:extLst xmlns:c16r2="http://schemas.microsoft.com/office/drawing/2015/06/chart">
            <c:ext xmlns:c16="http://schemas.microsoft.com/office/drawing/2014/chart" uri="{C3380CC4-5D6E-409C-BE32-E72D297353CC}">
              <c16:uniqueId val="{00000004-B6A3-4ACE-B5EF-3D61295CFC23}"/>
            </c:ext>
          </c:extLst>
        </c:ser>
        <c:dLbls>
          <c:showLegendKey val="0"/>
          <c:showVal val="0"/>
          <c:showCatName val="0"/>
          <c:showSerName val="0"/>
          <c:showPercent val="0"/>
          <c:showBubbleSize val="0"/>
        </c:dLbls>
        <c:gapWidth val="150"/>
        <c:overlap val="100"/>
        <c:axId val="191480320"/>
        <c:axId val="146393344"/>
      </c:barChart>
      <c:catAx>
        <c:axId val="191480320"/>
        <c:scaling>
          <c:orientation val="minMax"/>
        </c:scaling>
        <c:delete val="0"/>
        <c:axPos val="l"/>
        <c:numFmt formatCode="General" sourceLinked="0"/>
        <c:majorTickMark val="out"/>
        <c:minorTickMark val="none"/>
        <c:tickLblPos val="nextTo"/>
        <c:txPr>
          <a:bodyPr/>
          <a:lstStyle/>
          <a:p>
            <a:pPr>
              <a:defRPr sz="1200" baseline="0"/>
            </a:pPr>
            <a:endParaRPr lang="en-US"/>
          </a:p>
        </c:txPr>
        <c:crossAx val="146393344"/>
        <c:crosses val="autoZero"/>
        <c:auto val="1"/>
        <c:lblAlgn val="ctr"/>
        <c:lblOffset val="100"/>
        <c:noMultiLvlLbl val="0"/>
      </c:catAx>
      <c:valAx>
        <c:axId val="146393344"/>
        <c:scaling>
          <c:orientation val="minMax"/>
        </c:scaling>
        <c:delete val="0"/>
        <c:axPos val="b"/>
        <c:majorGridlines/>
        <c:numFmt formatCode="0%" sourceLinked="1"/>
        <c:majorTickMark val="out"/>
        <c:minorTickMark val="none"/>
        <c:tickLblPos val="nextTo"/>
        <c:crossAx val="191480320"/>
        <c:crosses val="autoZero"/>
        <c:crossBetween val="between"/>
      </c:valAx>
    </c:plotArea>
    <c:legend>
      <c:legendPos val="r"/>
      <c:legendEntry>
        <c:idx val="0"/>
        <c:txPr>
          <a:bodyPr/>
          <a:lstStyle/>
          <a:p>
            <a:pPr>
              <a:defRPr sz="2000" baseline="0"/>
            </a:pPr>
            <a:endParaRPr lang="en-US"/>
          </a:p>
        </c:txPr>
      </c:legendEntry>
      <c:layout>
        <c:manualLayout>
          <c:xMode val="edge"/>
          <c:yMode val="edge"/>
          <c:x val="0.93929440030763622"/>
          <c:y val="0.28758156486720565"/>
          <c:w val="3.7191831581795863E-2"/>
          <c:h val="0.4337703259768344"/>
        </c:manualLayout>
      </c:layout>
      <c:overlay val="0"/>
      <c:txPr>
        <a:bodyPr/>
        <a:lstStyle/>
        <a:p>
          <a:pPr>
            <a:defRPr sz="2000" baseline="0"/>
          </a:pPr>
          <a:endParaRPr lang="en-US"/>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baseline="0"/>
              <a:t>Education Level VS Tool Evaluation</a:t>
            </a:r>
            <a:endParaRPr lang="en-US"/>
          </a:p>
        </c:rich>
      </c:tx>
      <c:layout>
        <c:manualLayout>
          <c:xMode val="edge"/>
          <c:yMode val="edge"/>
          <c:x val="0.3283346088448989"/>
          <c:y val="2.4714235569963543E-2"/>
        </c:manualLayout>
      </c:layout>
      <c:overlay val="0"/>
      <c:spPr>
        <a:noFill/>
        <a:ln w="25400">
          <a:noFill/>
        </a:ln>
      </c:spPr>
    </c:title>
    <c:autoTitleDeleted val="0"/>
    <c:plotArea>
      <c:layout/>
      <c:scatterChart>
        <c:scatterStyle val="lineMarker"/>
        <c:varyColors val="0"/>
        <c:ser>
          <c:idx val="0"/>
          <c:order val="0"/>
          <c:tx>
            <c:v>Evaluation</c:v>
          </c:tx>
          <c:spPr>
            <a:ln w="19050">
              <a:noFill/>
            </a:ln>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52228756328191794"/>
                  <c:y val="-0.23145368111971054"/>
                </c:manualLayout>
              </c:layout>
              <c:numFmt formatCode="General" sourceLinked="0"/>
              <c:spPr>
                <a:noFill/>
                <a:ln w="25400">
                  <a:noFill/>
                </a:ln>
              </c:spPr>
              <c:txPr>
                <a:bodyPr/>
                <a:lstStyle/>
                <a:p>
                  <a:pPr>
                    <a:defRPr sz="1100" b="0" i="0" u="none" strike="noStrike" baseline="0">
                      <a:solidFill>
                        <a:srgbClr val="333333"/>
                      </a:solidFill>
                      <a:latin typeface="Calibri"/>
                      <a:ea typeface="Calibri"/>
                      <a:cs typeface="Calibri"/>
                    </a:defRPr>
                  </a:pPr>
                  <a:endParaRPr lang="en-US"/>
                </a:p>
              </c:txPr>
            </c:trendlineLbl>
          </c:trendline>
          <c:xVal>
            <c:numRef>
              <c:f>Foglio1!$S$60:$S$79</c:f>
              <c:numCache>
                <c:formatCode>General</c:formatCode>
                <c:ptCount val="20"/>
                <c:pt idx="0">
                  <c:v>2</c:v>
                </c:pt>
                <c:pt idx="1">
                  <c:v>3</c:v>
                </c:pt>
                <c:pt idx="2">
                  <c:v>1</c:v>
                </c:pt>
                <c:pt idx="3">
                  <c:v>2</c:v>
                </c:pt>
                <c:pt idx="4">
                  <c:v>1</c:v>
                </c:pt>
                <c:pt idx="5">
                  <c:v>3</c:v>
                </c:pt>
                <c:pt idx="6">
                  <c:v>1</c:v>
                </c:pt>
                <c:pt idx="7">
                  <c:v>2</c:v>
                </c:pt>
                <c:pt idx="8">
                  <c:v>3</c:v>
                </c:pt>
                <c:pt idx="9">
                  <c:v>3</c:v>
                </c:pt>
                <c:pt idx="13">
                  <c:v>3</c:v>
                </c:pt>
                <c:pt idx="14">
                  <c:v>3</c:v>
                </c:pt>
                <c:pt idx="15">
                  <c:v>3</c:v>
                </c:pt>
                <c:pt idx="16">
                  <c:v>1</c:v>
                </c:pt>
                <c:pt idx="17">
                  <c:v>3</c:v>
                </c:pt>
                <c:pt idx="18">
                  <c:v>3</c:v>
                </c:pt>
                <c:pt idx="19">
                  <c:v>1</c:v>
                </c:pt>
              </c:numCache>
            </c:numRef>
          </c:xVal>
          <c:yVal>
            <c:numRef>
              <c:f>Foglio1!$AO$5:$AO$24</c:f>
              <c:numCache>
                <c:formatCode>@</c:formatCode>
                <c:ptCount val="20"/>
                <c:pt idx="0" formatCode="0.0">
                  <c:v>3.2</c:v>
                </c:pt>
                <c:pt idx="1">
                  <c:v>3.8</c:v>
                </c:pt>
                <c:pt idx="2">
                  <c:v>2.2000000000000002</c:v>
                </c:pt>
                <c:pt idx="3">
                  <c:v>2.9</c:v>
                </c:pt>
                <c:pt idx="4">
                  <c:v>2.6</c:v>
                </c:pt>
                <c:pt idx="5">
                  <c:v>2.8</c:v>
                </c:pt>
                <c:pt idx="6">
                  <c:v>2.7</c:v>
                </c:pt>
                <c:pt idx="7">
                  <c:v>2.2000000000000002</c:v>
                </c:pt>
                <c:pt idx="8">
                  <c:v>2.7</c:v>
                </c:pt>
                <c:pt idx="9">
                  <c:v>2.5</c:v>
                </c:pt>
                <c:pt idx="13">
                  <c:v>2.8</c:v>
                </c:pt>
                <c:pt idx="14">
                  <c:v>2.7</c:v>
                </c:pt>
                <c:pt idx="15">
                  <c:v>3.3</c:v>
                </c:pt>
                <c:pt idx="16">
                  <c:v>3.4</c:v>
                </c:pt>
                <c:pt idx="17">
                  <c:v>3.2</c:v>
                </c:pt>
                <c:pt idx="18">
                  <c:v>3.6</c:v>
                </c:pt>
                <c:pt idx="19">
                  <c:v>3.1</c:v>
                </c:pt>
              </c:numCache>
            </c:numRef>
          </c:yVal>
          <c:smooth val="0"/>
        </c:ser>
        <c:dLbls>
          <c:showLegendKey val="0"/>
          <c:showVal val="0"/>
          <c:showCatName val="0"/>
          <c:showSerName val="0"/>
          <c:showPercent val="0"/>
          <c:showBubbleSize val="0"/>
        </c:dLbls>
        <c:axId val="212514432"/>
        <c:axId val="212515008"/>
      </c:scatterChart>
      <c:valAx>
        <c:axId val="212514432"/>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212515008"/>
        <c:crosses val="autoZero"/>
        <c:crossBetween val="midCat"/>
      </c:valAx>
      <c:valAx>
        <c:axId val="212515008"/>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212514432"/>
        <c:crosses val="autoZero"/>
        <c:crossBetween val="midCat"/>
        <c:majorUnit val="0.5"/>
        <c:minorUnit val="0.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Education</a:t>
            </a:r>
            <a:r>
              <a:rPr lang="en-US" baseline="0"/>
              <a:t> Level </a:t>
            </a:r>
            <a:r>
              <a:rPr lang="en-US"/>
              <a:t>VS Rules Time</a:t>
            </a:r>
          </a:p>
        </c:rich>
      </c:tx>
      <c:overlay val="0"/>
      <c:spPr>
        <a:noFill/>
        <a:ln w="25400">
          <a:noFill/>
        </a:ln>
      </c:spPr>
    </c:title>
    <c:autoTitleDeleted val="0"/>
    <c:plotArea>
      <c:layout/>
      <c:scatterChart>
        <c:scatterStyle val="lineMarker"/>
        <c:varyColors val="0"/>
        <c:ser>
          <c:idx val="1"/>
          <c:order val="1"/>
          <c:spPr>
            <a:ln w="19050">
              <a:noFill/>
            </a:ln>
          </c:spPr>
          <c:xVal>
            <c:numRef>
              <c:f>Foglio1!$S$60:$S$79</c:f>
              <c:numCache>
                <c:formatCode>General</c:formatCode>
                <c:ptCount val="20"/>
                <c:pt idx="0">
                  <c:v>2</c:v>
                </c:pt>
                <c:pt idx="1">
                  <c:v>3</c:v>
                </c:pt>
                <c:pt idx="2">
                  <c:v>1</c:v>
                </c:pt>
                <c:pt idx="3">
                  <c:v>2</c:v>
                </c:pt>
                <c:pt idx="4">
                  <c:v>1</c:v>
                </c:pt>
                <c:pt idx="5">
                  <c:v>3</c:v>
                </c:pt>
                <c:pt idx="6">
                  <c:v>1</c:v>
                </c:pt>
                <c:pt idx="7">
                  <c:v>2</c:v>
                </c:pt>
                <c:pt idx="8">
                  <c:v>3</c:v>
                </c:pt>
                <c:pt idx="9">
                  <c:v>3</c:v>
                </c:pt>
                <c:pt idx="13">
                  <c:v>3</c:v>
                </c:pt>
                <c:pt idx="14">
                  <c:v>3</c:v>
                </c:pt>
                <c:pt idx="15">
                  <c:v>3</c:v>
                </c:pt>
                <c:pt idx="16">
                  <c:v>1</c:v>
                </c:pt>
                <c:pt idx="17">
                  <c:v>3</c:v>
                </c:pt>
                <c:pt idx="18">
                  <c:v>3</c:v>
                </c:pt>
                <c:pt idx="19">
                  <c:v>1</c:v>
                </c:pt>
              </c:numCache>
            </c:numRef>
          </c:xVal>
          <c:yVal>
            <c:numRef>
              <c:f>Foglio1!$P$60:$P$79</c:f>
              <c:numCache>
                <c:formatCode>General</c:formatCode>
                <c:ptCount val="20"/>
                <c:pt idx="0">
                  <c:v>131.5</c:v>
                </c:pt>
                <c:pt idx="1">
                  <c:v>158.875</c:v>
                </c:pt>
                <c:pt idx="2">
                  <c:v>134.875</c:v>
                </c:pt>
                <c:pt idx="3">
                  <c:v>216.5</c:v>
                </c:pt>
                <c:pt idx="4">
                  <c:v>266.75</c:v>
                </c:pt>
                <c:pt idx="5">
                  <c:v>148.25</c:v>
                </c:pt>
                <c:pt idx="6">
                  <c:v>250.125</c:v>
                </c:pt>
                <c:pt idx="7">
                  <c:v>124.625</c:v>
                </c:pt>
                <c:pt idx="8">
                  <c:v>248.25</c:v>
                </c:pt>
                <c:pt idx="9">
                  <c:v>170</c:v>
                </c:pt>
                <c:pt idx="13">
                  <c:v>100</c:v>
                </c:pt>
                <c:pt idx="14">
                  <c:v>155.75</c:v>
                </c:pt>
                <c:pt idx="15">
                  <c:v>334.375</c:v>
                </c:pt>
                <c:pt idx="16">
                  <c:v>100</c:v>
                </c:pt>
                <c:pt idx="17">
                  <c:v>198</c:v>
                </c:pt>
                <c:pt idx="18">
                  <c:v>173.875</c:v>
                </c:pt>
                <c:pt idx="19">
                  <c:v>265.75</c:v>
                </c:pt>
              </c:numCache>
            </c:numRef>
          </c:yVal>
          <c:smooth val="0"/>
        </c:ser>
        <c:ser>
          <c:idx val="0"/>
          <c:order val="0"/>
          <c:tx>
            <c:v>Programming experience</c:v>
          </c:tx>
          <c:spPr>
            <a:ln w="19050">
              <a:noFill/>
            </a:ln>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47216032370953631"/>
                  <c:y val="-0.3059498597158114"/>
                </c:manualLayout>
              </c:layout>
              <c:numFmt formatCode="General" sourceLinked="0"/>
              <c:spPr>
                <a:noFill/>
                <a:ln w="25400">
                  <a:noFill/>
                </a:ln>
              </c:spPr>
              <c:txPr>
                <a:bodyPr/>
                <a:lstStyle/>
                <a:p>
                  <a:pPr>
                    <a:defRPr sz="900" b="0" i="0" u="none" strike="noStrike" baseline="0">
                      <a:solidFill>
                        <a:srgbClr val="333333"/>
                      </a:solidFill>
                      <a:latin typeface="Calibri"/>
                      <a:ea typeface="Calibri"/>
                      <a:cs typeface="Calibri"/>
                    </a:defRPr>
                  </a:pPr>
                  <a:endParaRPr lang="en-US"/>
                </a:p>
              </c:txPr>
            </c:trendlineLbl>
          </c:trendline>
          <c:xVal>
            <c:numRef>
              <c:f>Foglio1!$S$60:$S$79</c:f>
              <c:numCache>
                <c:formatCode>General</c:formatCode>
                <c:ptCount val="20"/>
                <c:pt idx="0">
                  <c:v>2</c:v>
                </c:pt>
                <c:pt idx="1">
                  <c:v>3</c:v>
                </c:pt>
                <c:pt idx="2">
                  <c:v>1</c:v>
                </c:pt>
                <c:pt idx="3">
                  <c:v>2</c:v>
                </c:pt>
                <c:pt idx="4">
                  <c:v>1</c:v>
                </c:pt>
                <c:pt idx="5">
                  <c:v>3</c:v>
                </c:pt>
                <c:pt idx="6">
                  <c:v>1</c:v>
                </c:pt>
                <c:pt idx="7">
                  <c:v>2</c:v>
                </c:pt>
                <c:pt idx="8">
                  <c:v>3</c:v>
                </c:pt>
                <c:pt idx="9">
                  <c:v>3</c:v>
                </c:pt>
                <c:pt idx="13">
                  <c:v>3</c:v>
                </c:pt>
                <c:pt idx="14">
                  <c:v>3</c:v>
                </c:pt>
                <c:pt idx="15">
                  <c:v>3</c:v>
                </c:pt>
                <c:pt idx="16">
                  <c:v>1</c:v>
                </c:pt>
                <c:pt idx="17">
                  <c:v>3</c:v>
                </c:pt>
                <c:pt idx="18">
                  <c:v>3</c:v>
                </c:pt>
                <c:pt idx="19">
                  <c:v>1</c:v>
                </c:pt>
              </c:numCache>
            </c:numRef>
          </c:xVal>
          <c:yVal>
            <c:numRef>
              <c:f>Foglio1!$P$60:$P$79</c:f>
              <c:numCache>
                <c:formatCode>General</c:formatCode>
                <c:ptCount val="20"/>
                <c:pt idx="0">
                  <c:v>131.5</c:v>
                </c:pt>
                <c:pt idx="1">
                  <c:v>158.875</c:v>
                </c:pt>
                <c:pt idx="2">
                  <c:v>134.875</c:v>
                </c:pt>
                <c:pt idx="3">
                  <c:v>216.5</c:v>
                </c:pt>
                <c:pt idx="4">
                  <c:v>266.75</c:v>
                </c:pt>
                <c:pt idx="5">
                  <c:v>148.25</c:v>
                </c:pt>
                <c:pt idx="6">
                  <c:v>250.125</c:v>
                </c:pt>
                <c:pt idx="7">
                  <c:v>124.625</c:v>
                </c:pt>
                <c:pt idx="8">
                  <c:v>248.25</c:v>
                </c:pt>
                <c:pt idx="9">
                  <c:v>170</c:v>
                </c:pt>
                <c:pt idx="13">
                  <c:v>100</c:v>
                </c:pt>
                <c:pt idx="14">
                  <c:v>155.75</c:v>
                </c:pt>
                <c:pt idx="15">
                  <c:v>334.375</c:v>
                </c:pt>
                <c:pt idx="16">
                  <c:v>100</c:v>
                </c:pt>
                <c:pt idx="17">
                  <c:v>198</c:v>
                </c:pt>
                <c:pt idx="18">
                  <c:v>173.875</c:v>
                </c:pt>
                <c:pt idx="19">
                  <c:v>265.75</c:v>
                </c:pt>
              </c:numCache>
            </c:numRef>
          </c:yVal>
          <c:smooth val="0"/>
        </c:ser>
        <c:dLbls>
          <c:showLegendKey val="0"/>
          <c:showVal val="0"/>
          <c:showCatName val="0"/>
          <c:showSerName val="0"/>
          <c:showPercent val="0"/>
          <c:showBubbleSize val="0"/>
        </c:dLbls>
        <c:axId val="212926464"/>
        <c:axId val="212927040"/>
      </c:scatterChart>
      <c:valAx>
        <c:axId val="2129264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212927040"/>
        <c:crosses val="autoZero"/>
        <c:crossBetween val="midCat"/>
      </c:valAx>
      <c:valAx>
        <c:axId val="21292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212926464"/>
        <c:crosses val="autoZero"/>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Mean Task Time [s]</a:t>
            </a:r>
          </a:p>
        </c:rich>
      </c:tx>
      <c:layout/>
      <c:overlay val="0"/>
    </c:title>
    <c:autoTitleDeleted val="0"/>
    <c:plotArea>
      <c:layout/>
      <c:barChart>
        <c:barDir val="col"/>
        <c:grouping val="clustered"/>
        <c:varyColors val="0"/>
        <c:ser>
          <c:idx val="0"/>
          <c:order val="0"/>
          <c:tx>
            <c:v>Mean Task Time</c:v>
          </c:tx>
          <c:invertIfNegative val="0"/>
          <c:dLbls>
            <c:numFmt formatCode="#,##0" sourceLinked="0"/>
            <c:txPr>
              <a:bodyPr/>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Foglio1!$T$94:$AA$94</c:f>
              <c:strCache>
                <c:ptCount val="8"/>
                <c:pt idx="0">
                  <c:v>R4</c:v>
                </c:pt>
                <c:pt idx="1">
                  <c:v>R5</c:v>
                </c:pt>
                <c:pt idx="2">
                  <c:v>R6</c:v>
                </c:pt>
                <c:pt idx="3">
                  <c:v>R7</c:v>
                </c:pt>
                <c:pt idx="4">
                  <c:v>R8</c:v>
                </c:pt>
                <c:pt idx="5">
                  <c:v>R9</c:v>
                </c:pt>
                <c:pt idx="6">
                  <c:v>R10</c:v>
                </c:pt>
                <c:pt idx="7">
                  <c:v>R11</c:v>
                </c:pt>
              </c:strCache>
            </c:strRef>
          </c:cat>
          <c:val>
            <c:numRef>
              <c:f>Foglio1!$H$26:$O$26</c:f>
              <c:numCache>
                <c:formatCode>General</c:formatCode>
                <c:ptCount val="8"/>
                <c:pt idx="0">
                  <c:v>486.47058823529414</c:v>
                </c:pt>
                <c:pt idx="1">
                  <c:v>171.94117647058823</c:v>
                </c:pt>
                <c:pt idx="2">
                  <c:v>182.05882352941177</c:v>
                </c:pt>
                <c:pt idx="3">
                  <c:v>132.58823529411765</c:v>
                </c:pt>
                <c:pt idx="4">
                  <c:v>122.58823529411765</c:v>
                </c:pt>
                <c:pt idx="5">
                  <c:v>136.11764705882354</c:v>
                </c:pt>
                <c:pt idx="6">
                  <c:v>101.41176470588235</c:v>
                </c:pt>
                <c:pt idx="7">
                  <c:v>162.11764705882354</c:v>
                </c:pt>
              </c:numCache>
            </c:numRef>
          </c:val>
        </c:ser>
        <c:dLbls>
          <c:showLegendKey val="0"/>
          <c:showVal val="0"/>
          <c:showCatName val="0"/>
          <c:showSerName val="0"/>
          <c:showPercent val="0"/>
          <c:showBubbleSize val="0"/>
        </c:dLbls>
        <c:gapWidth val="75"/>
        <c:overlap val="40"/>
        <c:axId val="211952128"/>
        <c:axId val="212928768"/>
        <c:extLst>
          <c:ext xmlns:c15="http://schemas.microsoft.com/office/drawing/2012/chart" uri="{02D57815-91ED-43cb-92C2-25804820EDAC}">
            <c15:filteredBarSeries>
              <c15:ser>
                <c:idx val="1"/>
                <c:order val="0"/>
                <c:tx>
                  <c:v>Target</c:v>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it-IT"/>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[1]analisi_problematiche!$A$19:$A$29</c15:sqref>
                        </c15:formulaRef>
                      </c:ext>
                    </c:extLst>
                    <c:strCache>
                      <c:ptCount val="11"/>
                      <c:pt idx="0">
                        <c:v>Ortografia</c:v>
                      </c:pt>
                      <c:pt idx="1">
                        <c:v>Maiuscolo/minuscolo</c:v>
                      </c:pt>
                      <c:pt idx="2">
                        <c:v>Pronomi</c:v>
                      </c:pt>
                      <c:pt idx="3">
                        <c:v>Articoli</c:v>
                      </c:pt>
                      <c:pt idx="4">
                        <c:v>Flessione verbale</c:v>
                      </c:pt>
                      <c:pt idx="5">
                        <c:v>Allineamento soggetto e verbo di modo finito</c:v>
                      </c:pt>
                      <c:pt idx="6">
                        <c:v>Disambiguazione </c:v>
                      </c:pt>
                      <c:pt idx="7">
                        <c:v>Concordanza </c:v>
                      </c:pt>
                      <c:pt idx="8">
                        <c:v>Utilizzo di parole non esistenti nel lessico</c:v>
                      </c:pt>
                      <c:pt idx="9">
                        <c:v>Gruppo sintattico</c:v>
                      </c:pt>
                      <c:pt idx="10">
                        <c:v>Ordine delle parole nella frase</c:v>
                      </c:pt>
                    </c:strCache>
                  </c:strRef>
                </c:cat>
                <c:val>
                  <c:numRef>
                    <c:extLst>
                      <c:ext uri="{02D57815-91ED-43cb-92C2-25804820EDAC}">
                        <c15:formulaRef>
                          <c15:sqref>[1]analisi_problematiche!$B$35:$P$35</c15:sqref>
                        </c15:formulaRef>
                      </c:ext>
                    </c:extLst>
                    <c:numCache>
                      <c:formatCode>General</c:formatCode>
                      <c:ptCount val="15"/>
                    </c:numCache>
                  </c:numRef>
                </c:val>
              </c15:ser>
            </c15:filteredBarSeries>
          </c:ext>
        </c:extLst>
      </c:barChart>
      <c:catAx>
        <c:axId val="211952128"/>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212928768"/>
        <c:crosses val="autoZero"/>
        <c:auto val="1"/>
        <c:lblAlgn val="ctr"/>
        <c:lblOffset val="100"/>
        <c:noMultiLvlLbl val="0"/>
      </c:catAx>
      <c:valAx>
        <c:axId val="212928768"/>
        <c:scaling>
          <c:orientation val="minMax"/>
        </c:scaling>
        <c:delete val="0"/>
        <c:axPos val="l"/>
        <c:majorGridlines>
          <c:spPr>
            <a:ln>
              <a:solidFill>
                <a:schemeClr val="bg1">
                  <a:lumMod val="85000"/>
                </a:schemeClr>
              </a:solidFill>
            </a:ln>
          </c:spPr>
        </c:majorGridlines>
        <c:numFmt formatCode="General" sourceLinked="1"/>
        <c:majorTickMark val="none"/>
        <c:minorTickMark val="none"/>
        <c:tickLblPos val="nextTo"/>
        <c:crossAx val="211952128"/>
        <c:crosses val="autoZero"/>
        <c:crossBetween val="between"/>
      </c:valAx>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plotArea>
    <c:plotVisOnly val="1"/>
    <c:dispBlanksAs val="gap"/>
    <c:showDLblsOverMax val="0"/>
  </c:chart>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0"/>
          <c:order val="0"/>
          <c:tx>
            <c:v>Età</c:v>
          </c:tx>
          <c:invertIfNegative val="0"/>
          <c:cat>
            <c:numRef>
              <c:f>Foglio2!$G$2:$G$14</c:f>
              <c:numCache>
                <c:formatCode>General</c:formatCode>
                <c:ptCount val="13"/>
                <c:pt idx="0">
                  <c:v>24</c:v>
                </c:pt>
                <c:pt idx="1">
                  <c:v>26</c:v>
                </c:pt>
                <c:pt idx="2">
                  <c:v>31</c:v>
                </c:pt>
                <c:pt idx="3">
                  <c:v>34</c:v>
                </c:pt>
                <c:pt idx="4">
                  <c:v>35</c:v>
                </c:pt>
                <c:pt idx="5">
                  <c:v>40</c:v>
                </c:pt>
                <c:pt idx="6">
                  <c:v>41</c:v>
                </c:pt>
                <c:pt idx="7">
                  <c:v>43</c:v>
                </c:pt>
                <c:pt idx="8">
                  <c:v>47</c:v>
                </c:pt>
                <c:pt idx="9">
                  <c:v>48</c:v>
                </c:pt>
                <c:pt idx="10">
                  <c:v>49</c:v>
                </c:pt>
                <c:pt idx="11">
                  <c:v>53</c:v>
                </c:pt>
                <c:pt idx="12">
                  <c:v>56</c:v>
                </c:pt>
              </c:numCache>
            </c:numRef>
          </c:cat>
          <c:val>
            <c:numRef>
              <c:f>Foglio2!$F$2:$F$14</c:f>
              <c:numCache>
                <c:formatCode>General</c:formatCode>
                <c:ptCount val="13"/>
                <c:pt idx="0">
                  <c:v>1</c:v>
                </c:pt>
                <c:pt idx="1">
                  <c:v>3</c:v>
                </c:pt>
                <c:pt idx="2">
                  <c:v>1</c:v>
                </c:pt>
                <c:pt idx="3">
                  <c:v>1</c:v>
                </c:pt>
                <c:pt idx="4">
                  <c:v>3</c:v>
                </c:pt>
                <c:pt idx="5">
                  <c:v>1</c:v>
                </c:pt>
                <c:pt idx="6">
                  <c:v>1</c:v>
                </c:pt>
                <c:pt idx="7">
                  <c:v>1</c:v>
                </c:pt>
                <c:pt idx="8">
                  <c:v>1</c:v>
                </c:pt>
                <c:pt idx="9">
                  <c:v>1</c:v>
                </c:pt>
                <c:pt idx="10">
                  <c:v>1</c:v>
                </c:pt>
                <c:pt idx="11">
                  <c:v>1</c:v>
                </c:pt>
                <c:pt idx="12">
                  <c:v>1</c:v>
                </c:pt>
              </c:numCache>
            </c:numRef>
          </c:val>
        </c:ser>
        <c:dLbls>
          <c:showLegendKey val="0"/>
          <c:showVal val="1"/>
          <c:showCatName val="0"/>
          <c:showSerName val="0"/>
          <c:showPercent val="0"/>
          <c:showBubbleSize val="0"/>
        </c:dLbls>
        <c:gapWidth val="75"/>
        <c:axId val="191480832"/>
        <c:axId val="212930496"/>
        <c:extLst>
          <c:ext xmlns:c15="http://schemas.microsoft.com/office/drawing/2012/chart" uri="{02D57815-91ED-43cb-92C2-25804820EDAC}">
            <c15:filteredBarSeries>
              <c15:ser>
                <c:idx val="1"/>
                <c:order val="0"/>
                <c:tx>
                  <c:v>Target</c:v>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it-IT"/>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[1]analisi_problematiche!$A$19:$A$29</c15:sqref>
                        </c15:formulaRef>
                      </c:ext>
                    </c:extLst>
                    <c:strCache>
                      <c:ptCount val="11"/>
                      <c:pt idx="0">
                        <c:v>Ortografia</c:v>
                      </c:pt>
                      <c:pt idx="1">
                        <c:v>Maiuscolo/minuscolo</c:v>
                      </c:pt>
                      <c:pt idx="2">
                        <c:v>Pronomi</c:v>
                      </c:pt>
                      <c:pt idx="3">
                        <c:v>Articoli</c:v>
                      </c:pt>
                      <c:pt idx="4">
                        <c:v>Flessione verbale</c:v>
                      </c:pt>
                      <c:pt idx="5">
                        <c:v>Allineamento soggetto e verbo di modo finito</c:v>
                      </c:pt>
                      <c:pt idx="6">
                        <c:v>Disambiguazione </c:v>
                      </c:pt>
                      <c:pt idx="7">
                        <c:v>Concordanza </c:v>
                      </c:pt>
                      <c:pt idx="8">
                        <c:v>Utilizzo di parole non esistenti nel lessico</c:v>
                      </c:pt>
                      <c:pt idx="9">
                        <c:v>Gruppo sintattico</c:v>
                      </c:pt>
                      <c:pt idx="10">
                        <c:v>Ordine delle parole nella frase</c:v>
                      </c:pt>
                    </c:strCache>
                  </c:strRef>
                </c:cat>
                <c:val>
                  <c:numRef>
                    <c:extLst>
                      <c:ext uri="{02D57815-91ED-43cb-92C2-25804820EDAC}">
                        <c15:formulaRef>
                          <c15:sqref>[1]analisi_problematiche!$B$35:$P$35</c15:sqref>
                        </c15:formulaRef>
                      </c:ext>
                    </c:extLst>
                    <c:numCache>
                      <c:formatCode>General</c:formatCode>
                      <c:ptCount val="15"/>
                    </c:numCache>
                  </c:numRef>
                </c:val>
              </c15:ser>
            </c15:filteredBarSeries>
          </c:ext>
        </c:extLst>
      </c:barChart>
      <c:catAx>
        <c:axId val="191480832"/>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212930496"/>
        <c:crosses val="autoZero"/>
        <c:auto val="1"/>
        <c:lblAlgn val="ctr"/>
        <c:lblOffset val="100"/>
        <c:noMultiLvlLbl val="0"/>
      </c:catAx>
      <c:valAx>
        <c:axId val="212930496"/>
        <c:scaling>
          <c:orientation val="minMax"/>
          <c:max val="3"/>
        </c:scaling>
        <c:delete val="0"/>
        <c:axPos val="l"/>
        <c:numFmt formatCode="General" sourceLinked="1"/>
        <c:majorTickMark val="none"/>
        <c:minorTickMark val="none"/>
        <c:tickLblPos val="nextTo"/>
        <c:crossAx val="191480832"/>
        <c:crosses val="autoZero"/>
        <c:crossBetween val="between"/>
        <c:majorUnit val="1"/>
      </c:valAx>
    </c:plotArea>
    <c:legend>
      <c:legendPos val="b"/>
      <c:legendEntry>
        <c:idx val="0"/>
        <c:txPr>
          <a:bodyPr/>
          <a:lstStyle/>
          <a:p>
            <a:pPr>
              <a:defRPr sz="1200"/>
            </a:pPr>
            <a:endParaRPr lang="en-US"/>
          </a:p>
        </c:txPr>
      </c:legendEntry>
      <c:overlay val="0"/>
    </c:legend>
    <c:plotVisOnly val="1"/>
    <c:dispBlanksAs val="gap"/>
    <c:showDLblsOverMax val="0"/>
  </c:chart>
  <c:printSettings>
    <c:headerFooter/>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v>Livello di istruzione</c:v>
          </c:tx>
          <c:dPt>
            <c:idx val="3"/>
            <c:bubble3D val="0"/>
            <c:spPr>
              <a:ln>
                <a:solidFill>
                  <a:schemeClr val="bg1"/>
                </a:solidFill>
              </a:ln>
            </c:spPr>
          </c:dPt>
          <c:dLbls>
            <c:txPr>
              <a:bodyPr/>
              <a:lstStyle/>
              <a:p>
                <a:pPr>
                  <a:defRPr>
                    <a:solidFill>
                      <a:schemeClr val="bg1"/>
                    </a:solidFill>
                  </a:defRPr>
                </a:pPr>
                <a:endParaRPr lang="en-US"/>
              </a:p>
            </c:txPr>
            <c:showLegendKey val="0"/>
            <c:showVal val="0"/>
            <c:showCatName val="0"/>
            <c:showSerName val="0"/>
            <c:showPercent val="1"/>
            <c:showBubbleSize val="0"/>
            <c:showLeaderLines val="1"/>
          </c:dLbls>
          <c:cat>
            <c:strRef>
              <c:f>Foglio2!$C$27:$C$31</c:f>
              <c:strCache>
                <c:ptCount val="5"/>
                <c:pt idx="0">
                  <c:v>Diploma di scuola media</c:v>
                </c:pt>
                <c:pt idx="1">
                  <c:v>Diploma di scuola superiore</c:v>
                </c:pt>
                <c:pt idx="2">
                  <c:v>Laurea Triennale</c:v>
                </c:pt>
                <c:pt idx="3">
                  <c:v>Laurea Magistrale o Vecchio Ordinamento</c:v>
                </c:pt>
                <c:pt idx="4">
                  <c:v>Dottorato di Ricerca</c:v>
                </c:pt>
              </c:strCache>
            </c:strRef>
          </c:cat>
          <c:val>
            <c:numRef>
              <c:f>Foglio2!$G$27:$G$31</c:f>
              <c:numCache>
                <c:formatCode>General</c:formatCode>
                <c:ptCount val="5"/>
                <c:pt idx="0">
                  <c:v>0</c:v>
                </c:pt>
                <c:pt idx="1">
                  <c:v>5</c:v>
                </c:pt>
                <c:pt idx="2">
                  <c:v>3</c:v>
                </c:pt>
                <c:pt idx="3">
                  <c:v>9</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8147922134733158"/>
          <c:y val="1.3888888888888888E-2"/>
        </c:manualLayout>
      </c:layout>
      <c:overlay val="0"/>
    </c:title>
    <c:autoTitleDeleted val="0"/>
    <c:plotArea>
      <c:layout/>
      <c:pieChart>
        <c:varyColors val="1"/>
        <c:ser>
          <c:idx val="0"/>
          <c:order val="0"/>
          <c:tx>
            <c:v>Esperienza di programmazione</c:v>
          </c:tx>
          <c:dPt>
            <c:idx val="3"/>
            <c:bubble3D val="0"/>
            <c:spPr>
              <a:ln>
                <a:solidFill>
                  <a:schemeClr val="bg1"/>
                </a:solidFill>
              </a:ln>
            </c:spPr>
          </c:dPt>
          <c:dLbls>
            <c:txPr>
              <a:bodyPr/>
              <a:lstStyle/>
              <a:p>
                <a:pPr>
                  <a:defRPr>
                    <a:solidFill>
                      <a:schemeClr val="bg1"/>
                    </a:solidFill>
                  </a:defRPr>
                </a:pPr>
                <a:endParaRPr lang="en-US"/>
              </a:p>
            </c:txPr>
            <c:showLegendKey val="0"/>
            <c:showVal val="0"/>
            <c:showCatName val="0"/>
            <c:showSerName val="0"/>
            <c:showPercent val="1"/>
            <c:showBubbleSize val="0"/>
            <c:showLeaderLines val="1"/>
          </c:dLbls>
          <c:cat>
            <c:strRef>
              <c:f>Foglio2!$C$42:$C$46</c:f>
              <c:strCache>
                <c:ptCount val="5"/>
                <c:pt idx="0">
                  <c:v>Nessuna</c:v>
                </c:pt>
                <c:pt idx="1">
                  <c:v>Bassa (HTML, CSS, conoscenza di base di JavaScript)</c:v>
                </c:pt>
                <c:pt idx="2">
                  <c:v>Media  (Javascript, conoscenza di base di PHP o Java o C++)</c:v>
                </c:pt>
                <c:pt idx="3">
                  <c:v>Buona (buona conoscenza di PHP o Java o C++)</c:v>
                </c:pt>
                <c:pt idx="4">
                  <c:v>Ottima (esperienza/conoscenza di linguaggi di sviluppo di livello professionale)</c:v>
                </c:pt>
              </c:strCache>
            </c:strRef>
          </c:cat>
          <c:val>
            <c:numRef>
              <c:f>Foglio2!$G$42:$G$46</c:f>
              <c:numCache>
                <c:formatCode>General</c:formatCode>
                <c:ptCount val="5"/>
                <c:pt idx="0">
                  <c:v>8</c:v>
                </c:pt>
                <c:pt idx="1">
                  <c:v>3</c:v>
                </c:pt>
                <c:pt idx="2">
                  <c:v>6</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55277777777777781"/>
          <c:y val="0.13421296296296295"/>
          <c:w val="0.41944444444444445"/>
          <c:h val="0.86115740740740743"/>
        </c:manualLayout>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overlay val="0"/>
    </c:title>
    <c:autoTitleDeleted val="0"/>
    <c:plotArea>
      <c:layout/>
      <c:barChart>
        <c:barDir val="col"/>
        <c:grouping val="clustered"/>
        <c:varyColors val="0"/>
        <c:ser>
          <c:idx val="0"/>
          <c:order val="0"/>
          <c:tx>
            <c:v>D3</c:v>
          </c:tx>
          <c:invertIfNegative val="0"/>
          <c:dLbls>
            <c:txPr>
              <a:bodyPr/>
              <a:lstStyle/>
              <a:p>
                <a:pPr>
                  <a:defRPr b="1">
                    <a:solidFill>
                      <a:schemeClr val="bg1"/>
                    </a:solidFill>
                  </a:defRPr>
                </a:pPr>
                <a:endParaRPr lang="en-US"/>
              </a:p>
            </c:txPr>
            <c:dLblPos val="inEnd"/>
            <c:showLegendKey val="0"/>
            <c:showVal val="1"/>
            <c:showCatName val="0"/>
            <c:showSerName val="0"/>
            <c:showPercent val="0"/>
            <c:showBubbleSize val="0"/>
            <c:showLeaderLines val="0"/>
          </c:dLbls>
          <c:cat>
            <c:numRef>
              <c:f>Foglio2!$F$63:$F$69</c:f>
              <c:numCache>
                <c:formatCode>General</c:formatCode>
                <c:ptCount val="7"/>
                <c:pt idx="0">
                  <c:v>1</c:v>
                </c:pt>
                <c:pt idx="1">
                  <c:v>2</c:v>
                </c:pt>
                <c:pt idx="2">
                  <c:v>3</c:v>
                </c:pt>
                <c:pt idx="3">
                  <c:v>4</c:v>
                </c:pt>
                <c:pt idx="4">
                  <c:v>5</c:v>
                </c:pt>
                <c:pt idx="5">
                  <c:v>6</c:v>
                </c:pt>
                <c:pt idx="6">
                  <c:v>7</c:v>
                </c:pt>
              </c:numCache>
            </c:numRef>
          </c:cat>
          <c:val>
            <c:numRef>
              <c:f>Foglio2!$G$63:$G$69</c:f>
              <c:numCache>
                <c:formatCode>General</c:formatCode>
                <c:ptCount val="7"/>
                <c:pt idx="0">
                  <c:v>0</c:v>
                </c:pt>
                <c:pt idx="1">
                  <c:v>0</c:v>
                </c:pt>
                <c:pt idx="2">
                  <c:v>0</c:v>
                </c:pt>
                <c:pt idx="3">
                  <c:v>2</c:v>
                </c:pt>
                <c:pt idx="4">
                  <c:v>5</c:v>
                </c:pt>
                <c:pt idx="5">
                  <c:v>2</c:v>
                </c:pt>
                <c:pt idx="6">
                  <c:v>8</c:v>
                </c:pt>
              </c:numCache>
            </c:numRef>
          </c:val>
        </c:ser>
        <c:dLbls>
          <c:showLegendKey val="0"/>
          <c:showVal val="0"/>
          <c:showCatName val="0"/>
          <c:showSerName val="0"/>
          <c:showPercent val="0"/>
          <c:showBubbleSize val="0"/>
        </c:dLbls>
        <c:gapWidth val="75"/>
        <c:overlap val="40"/>
        <c:axId val="211953152"/>
        <c:axId val="211222528"/>
        <c:extLst>
          <c:ext xmlns:c15="http://schemas.microsoft.com/office/drawing/2012/chart" uri="{02D57815-91ED-43cb-92C2-25804820EDAC}">
            <c15:filteredBarSeries>
              <c15:ser>
                <c:idx val="1"/>
                <c:order val="0"/>
                <c:tx>
                  <c:v>Target</c:v>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it-IT"/>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[2]analisi_problematiche!$A$19:$A$29</c15:sqref>
                        </c15:formulaRef>
                      </c:ext>
                    </c:extLst>
                    <c:strCache>
                      <c:ptCount val="11"/>
                      <c:pt idx="0">
                        <c:v>Ortografia</c:v>
                      </c:pt>
                      <c:pt idx="1">
                        <c:v>Maiuscolo/minuscolo</c:v>
                      </c:pt>
                      <c:pt idx="2">
                        <c:v>Pronomi</c:v>
                      </c:pt>
                      <c:pt idx="3">
                        <c:v>Articoli</c:v>
                      </c:pt>
                      <c:pt idx="4">
                        <c:v>Flessione verbale</c:v>
                      </c:pt>
                      <c:pt idx="5">
                        <c:v>Allineamento soggetto e verbo di modo finito</c:v>
                      </c:pt>
                      <c:pt idx="6">
                        <c:v>Disambiguazione </c:v>
                      </c:pt>
                      <c:pt idx="7">
                        <c:v>Concordanza </c:v>
                      </c:pt>
                      <c:pt idx="8">
                        <c:v>Utilizzo di parole non esistenti nel lessico</c:v>
                      </c:pt>
                      <c:pt idx="9">
                        <c:v>Gruppo sintattico</c:v>
                      </c:pt>
                      <c:pt idx="10">
                        <c:v>Ordine delle parole nella frase</c:v>
                      </c:pt>
                    </c:strCache>
                  </c:strRef>
                </c:cat>
                <c:val>
                  <c:numRef>
                    <c:extLst>
                      <c:ext uri="{02D57815-91ED-43cb-92C2-25804820EDAC}">
                        <c15:formulaRef>
                          <c15:sqref>[2]analisi_problematiche!$B$35:$P$35</c15:sqref>
                        </c15:formulaRef>
                      </c:ext>
                    </c:extLst>
                    <c:numCache>
                      <c:formatCode>General</c:formatCode>
                      <c:ptCount val="15"/>
                    </c:numCache>
                  </c:numRef>
                </c:val>
              </c15:ser>
            </c15:filteredBarSeries>
          </c:ext>
        </c:extLst>
      </c:barChart>
      <c:catAx>
        <c:axId val="211953152"/>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211222528"/>
        <c:crosses val="autoZero"/>
        <c:auto val="1"/>
        <c:lblAlgn val="ctr"/>
        <c:lblOffset val="100"/>
        <c:noMultiLvlLbl val="0"/>
      </c:catAx>
      <c:valAx>
        <c:axId val="211222528"/>
        <c:scaling>
          <c:orientation val="minMax"/>
          <c:max val="10"/>
        </c:scaling>
        <c:delete val="0"/>
        <c:axPos val="l"/>
        <c:majorGridlines>
          <c:spPr>
            <a:ln>
              <a:solidFill>
                <a:schemeClr val="bg1">
                  <a:lumMod val="85000"/>
                </a:schemeClr>
              </a:solidFill>
            </a:ln>
          </c:spPr>
        </c:majorGridlines>
        <c:numFmt formatCode="General" sourceLinked="1"/>
        <c:majorTickMark val="none"/>
        <c:minorTickMark val="none"/>
        <c:tickLblPos val="nextTo"/>
        <c:crossAx val="211953152"/>
        <c:crosses val="autoZero"/>
        <c:crossBetween val="between"/>
        <c:majorUnit val="1"/>
      </c:valAx>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plotArea>
    <c:plotVisOnly val="1"/>
    <c:dispBlanksAs val="gap"/>
    <c:showDLblsOverMax val="0"/>
  </c:chart>
  <c:printSettings>
    <c:headerFooter/>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overlay val="0"/>
    </c:title>
    <c:autoTitleDeleted val="0"/>
    <c:plotArea>
      <c:layout/>
      <c:barChart>
        <c:barDir val="col"/>
        <c:grouping val="clustered"/>
        <c:varyColors val="0"/>
        <c:ser>
          <c:idx val="0"/>
          <c:order val="0"/>
          <c:tx>
            <c:v>C7</c:v>
          </c:tx>
          <c:invertIfNegative val="0"/>
          <c:dLbls>
            <c:txPr>
              <a:bodyPr/>
              <a:lstStyle/>
              <a:p>
                <a:pPr>
                  <a:defRPr b="1">
                    <a:solidFill>
                      <a:schemeClr val="bg1"/>
                    </a:solidFill>
                  </a:defRPr>
                </a:pPr>
                <a:endParaRPr lang="en-US"/>
              </a:p>
            </c:txPr>
            <c:dLblPos val="inEnd"/>
            <c:showLegendKey val="0"/>
            <c:showVal val="1"/>
            <c:showCatName val="0"/>
            <c:showSerName val="0"/>
            <c:showPercent val="0"/>
            <c:showBubbleSize val="0"/>
            <c:showLeaderLines val="0"/>
          </c:dLbls>
          <c:cat>
            <c:numRef>
              <c:f>Foglio2!$F$89:$F$93</c:f>
              <c:numCache>
                <c:formatCode>General</c:formatCode>
                <c:ptCount val="5"/>
                <c:pt idx="0">
                  <c:v>1</c:v>
                </c:pt>
                <c:pt idx="1">
                  <c:v>2</c:v>
                </c:pt>
                <c:pt idx="2">
                  <c:v>3</c:v>
                </c:pt>
                <c:pt idx="3">
                  <c:v>4</c:v>
                </c:pt>
                <c:pt idx="4">
                  <c:v>5</c:v>
                </c:pt>
              </c:numCache>
            </c:numRef>
          </c:cat>
          <c:val>
            <c:numRef>
              <c:f>Foglio2!$G$89:$G$93</c:f>
              <c:numCache>
                <c:formatCode>General</c:formatCode>
                <c:ptCount val="5"/>
                <c:pt idx="0">
                  <c:v>1</c:v>
                </c:pt>
                <c:pt idx="1">
                  <c:v>1</c:v>
                </c:pt>
                <c:pt idx="2">
                  <c:v>4</c:v>
                </c:pt>
                <c:pt idx="3">
                  <c:v>9</c:v>
                </c:pt>
                <c:pt idx="4">
                  <c:v>2</c:v>
                </c:pt>
              </c:numCache>
            </c:numRef>
          </c:val>
        </c:ser>
        <c:dLbls>
          <c:showLegendKey val="0"/>
          <c:showVal val="0"/>
          <c:showCatName val="0"/>
          <c:showSerName val="0"/>
          <c:showPercent val="0"/>
          <c:showBubbleSize val="0"/>
        </c:dLbls>
        <c:gapWidth val="75"/>
        <c:overlap val="40"/>
        <c:axId val="211955200"/>
        <c:axId val="211224256"/>
        <c:extLst>
          <c:ext xmlns:c15="http://schemas.microsoft.com/office/drawing/2012/chart" uri="{02D57815-91ED-43cb-92C2-25804820EDAC}">
            <c15:filteredBarSeries>
              <c15:ser>
                <c:idx val="1"/>
                <c:order val="0"/>
                <c:tx>
                  <c:v>Target</c:v>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it-IT"/>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[3]analisi_problematiche!$A$19:$A$29</c15:sqref>
                        </c15:formulaRef>
                      </c:ext>
                    </c:extLst>
                    <c:strCache>
                      <c:ptCount val="11"/>
                      <c:pt idx="0">
                        <c:v>Ortografia</c:v>
                      </c:pt>
                      <c:pt idx="1">
                        <c:v>Maiuscolo/minuscolo</c:v>
                      </c:pt>
                      <c:pt idx="2">
                        <c:v>Pronomi</c:v>
                      </c:pt>
                      <c:pt idx="3">
                        <c:v>Articoli</c:v>
                      </c:pt>
                      <c:pt idx="4">
                        <c:v>Flessione verbale</c:v>
                      </c:pt>
                      <c:pt idx="5">
                        <c:v>Allineamento soggetto e verbo di modo finito</c:v>
                      </c:pt>
                      <c:pt idx="6">
                        <c:v>Disambiguazione </c:v>
                      </c:pt>
                      <c:pt idx="7">
                        <c:v>Concordanza </c:v>
                      </c:pt>
                      <c:pt idx="8">
                        <c:v>Utilizzo di parole non esistenti nel lessico</c:v>
                      </c:pt>
                      <c:pt idx="9">
                        <c:v>Gruppo sintattico</c:v>
                      </c:pt>
                      <c:pt idx="10">
                        <c:v>Ordine delle parole nella frase</c:v>
                      </c:pt>
                    </c:strCache>
                  </c:strRef>
                </c:cat>
                <c:val>
                  <c:numRef>
                    <c:extLst>
                      <c:ext uri="{02D57815-91ED-43cb-92C2-25804820EDAC}">
                        <c15:formulaRef>
                          <c15:sqref>[3]analisi_problematiche!$B$35:$P$35</c15:sqref>
                        </c15:formulaRef>
                      </c:ext>
                    </c:extLst>
                    <c:numCache>
                      <c:formatCode>General</c:formatCode>
                      <c:ptCount val="15"/>
                    </c:numCache>
                  </c:numRef>
                </c:val>
              </c15:ser>
            </c15:filteredBarSeries>
          </c:ext>
        </c:extLst>
      </c:barChart>
      <c:catAx>
        <c:axId val="211955200"/>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211224256"/>
        <c:crosses val="autoZero"/>
        <c:auto val="1"/>
        <c:lblAlgn val="ctr"/>
        <c:lblOffset val="100"/>
        <c:noMultiLvlLbl val="0"/>
      </c:catAx>
      <c:valAx>
        <c:axId val="211224256"/>
        <c:scaling>
          <c:orientation val="minMax"/>
          <c:max val="10"/>
        </c:scaling>
        <c:delete val="0"/>
        <c:axPos val="l"/>
        <c:majorGridlines>
          <c:spPr>
            <a:ln>
              <a:solidFill>
                <a:schemeClr val="bg1">
                  <a:lumMod val="85000"/>
                </a:schemeClr>
              </a:solidFill>
            </a:ln>
          </c:spPr>
        </c:majorGridlines>
        <c:numFmt formatCode="General" sourceLinked="1"/>
        <c:majorTickMark val="none"/>
        <c:minorTickMark val="none"/>
        <c:tickLblPos val="nextTo"/>
        <c:crossAx val="211955200"/>
        <c:crosses val="autoZero"/>
        <c:crossBetween val="between"/>
        <c:majorUnit val="1"/>
      </c:valAx>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plotArea>
    <c:plotVisOnly val="1"/>
    <c:dispBlanksAs val="gap"/>
    <c:showDLblsOverMax val="0"/>
  </c:chart>
  <c:printSettings>
    <c:headerFooter/>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overlay val="0"/>
    </c:title>
    <c:autoTitleDeleted val="0"/>
    <c:plotArea>
      <c:layout/>
      <c:barChart>
        <c:barDir val="col"/>
        <c:grouping val="clustered"/>
        <c:varyColors val="0"/>
        <c:ser>
          <c:idx val="0"/>
          <c:order val="0"/>
          <c:tx>
            <c:v>C5</c:v>
          </c:tx>
          <c:invertIfNegative val="0"/>
          <c:dLbls>
            <c:txPr>
              <a:bodyPr/>
              <a:lstStyle/>
              <a:p>
                <a:pPr>
                  <a:defRPr b="1">
                    <a:solidFill>
                      <a:schemeClr val="bg1"/>
                    </a:solidFill>
                  </a:defRPr>
                </a:pPr>
                <a:endParaRPr lang="en-US"/>
              </a:p>
            </c:txPr>
            <c:dLblPos val="inEnd"/>
            <c:showLegendKey val="0"/>
            <c:showVal val="1"/>
            <c:showCatName val="0"/>
            <c:showSerName val="0"/>
            <c:showPercent val="0"/>
            <c:showBubbleSize val="0"/>
            <c:showLeaderLines val="0"/>
          </c:dLbls>
          <c:cat>
            <c:numRef>
              <c:f>Foglio2!$F$113:$F$117</c:f>
              <c:numCache>
                <c:formatCode>General</c:formatCode>
                <c:ptCount val="5"/>
                <c:pt idx="0">
                  <c:v>1</c:v>
                </c:pt>
                <c:pt idx="1">
                  <c:v>2</c:v>
                </c:pt>
                <c:pt idx="2">
                  <c:v>3</c:v>
                </c:pt>
                <c:pt idx="3">
                  <c:v>4</c:v>
                </c:pt>
                <c:pt idx="4">
                  <c:v>5</c:v>
                </c:pt>
              </c:numCache>
            </c:numRef>
          </c:cat>
          <c:val>
            <c:numRef>
              <c:f>Foglio2!$G$113:$G$117</c:f>
              <c:numCache>
                <c:formatCode>General</c:formatCode>
                <c:ptCount val="5"/>
                <c:pt idx="0">
                  <c:v>0</c:v>
                </c:pt>
                <c:pt idx="1">
                  <c:v>1</c:v>
                </c:pt>
                <c:pt idx="2">
                  <c:v>4</c:v>
                </c:pt>
                <c:pt idx="3">
                  <c:v>10</c:v>
                </c:pt>
                <c:pt idx="4">
                  <c:v>2</c:v>
                </c:pt>
              </c:numCache>
            </c:numRef>
          </c:val>
        </c:ser>
        <c:dLbls>
          <c:showLegendKey val="0"/>
          <c:showVal val="0"/>
          <c:showCatName val="0"/>
          <c:showSerName val="0"/>
          <c:showPercent val="0"/>
          <c:showBubbleSize val="0"/>
        </c:dLbls>
        <c:gapWidth val="75"/>
        <c:overlap val="40"/>
        <c:axId val="214614016"/>
        <c:axId val="211225984"/>
        <c:extLst>
          <c:ext xmlns:c15="http://schemas.microsoft.com/office/drawing/2012/chart" uri="{02D57815-91ED-43cb-92C2-25804820EDAC}">
            <c15:filteredBarSeries>
              <c15:ser>
                <c:idx val="1"/>
                <c:order val="0"/>
                <c:tx>
                  <c:v>Target</c:v>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it-IT"/>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[4]analisi_problematiche!$A$19:$A$29</c15:sqref>
                        </c15:formulaRef>
                      </c:ext>
                    </c:extLst>
                    <c:strCache>
                      <c:ptCount val="11"/>
                      <c:pt idx="0">
                        <c:v>Ortografia</c:v>
                      </c:pt>
                      <c:pt idx="1">
                        <c:v>Maiuscolo/minuscolo</c:v>
                      </c:pt>
                      <c:pt idx="2">
                        <c:v>Pronomi</c:v>
                      </c:pt>
                      <c:pt idx="3">
                        <c:v>Articoli</c:v>
                      </c:pt>
                      <c:pt idx="4">
                        <c:v>Flessione verbale</c:v>
                      </c:pt>
                      <c:pt idx="5">
                        <c:v>Allineamento soggetto e verbo di modo finito</c:v>
                      </c:pt>
                      <c:pt idx="6">
                        <c:v>Disambiguazione </c:v>
                      </c:pt>
                      <c:pt idx="7">
                        <c:v>Concordanza </c:v>
                      </c:pt>
                      <c:pt idx="8">
                        <c:v>Utilizzo di parole non esistenti nel lessico</c:v>
                      </c:pt>
                      <c:pt idx="9">
                        <c:v>Gruppo sintattico</c:v>
                      </c:pt>
                      <c:pt idx="10">
                        <c:v>Ordine delle parole nella frase</c:v>
                      </c:pt>
                    </c:strCache>
                  </c:strRef>
                </c:cat>
                <c:val>
                  <c:numRef>
                    <c:extLst>
                      <c:ext uri="{02D57815-91ED-43cb-92C2-25804820EDAC}">
                        <c15:formulaRef>
                          <c15:sqref>[4]analisi_problematiche!$B$35:$P$35</c15:sqref>
                        </c15:formulaRef>
                      </c:ext>
                    </c:extLst>
                    <c:numCache>
                      <c:formatCode>General</c:formatCode>
                      <c:ptCount val="15"/>
                    </c:numCache>
                  </c:numRef>
                </c:val>
              </c15:ser>
            </c15:filteredBarSeries>
          </c:ext>
        </c:extLst>
      </c:barChart>
      <c:catAx>
        <c:axId val="214614016"/>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211225984"/>
        <c:crosses val="autoZero"/>
        <c:auto val="1"/>
        <c:lblAlgn val="ctr"/>
        <c:lblOffset val="100"/>
        <c:noMultiLvlLbl val="0"/>
      </c:catAx>
      <c:valAx>
        <c:axId val="211225984"/>
        <c:scaling>
          <c:orientation val="minMax"/>
          <c:max val="10"/>
        </c:scaling>
        <c:delete val="0"/>
        <c:axPos val="l"/>
        <c:majorGridlines>
          <c:spPr>
            <a:ln>
              <a:solidFill>
                <a:schemeClr val="bg1">
                  <a:lumMod val="85000"/>
                </a:schemeClr>
              </a:solidFill>
            </a:ln>
          </c:spPr>
        </c:majorGridlines>
        <c:numFmt formatCode="General" sourceLinked="1"/>
        <c:majorTickMark val="none"/>
        <c:minorTickMark val="none"/>
        <c:tickLblPos val="nextTo"/>
        <c:crossAx val="214614016"/>
        <c:crosses val="autoZero"/>
        <c:crossBetween val="between"/>
        <c:majorUnit val="1"/>
      </c:valAx>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plotArea>
    <c:plotVisOnly val="1"/>
    <c:dispBlanksAs val="gap"/>
    <c:showDLblsOverMax val="0"/>
  </c:chart>
  <c:printSettings>
    <c:headerFooter/>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v>Sesso</c:v>
          </c:tx>
          <c:dPt>
            <c:idx val="3"/>
            <c:bubble3D val="0"/>
            <c:spPr>
              <a:ln>
                <a:solidFill>
                  <a:schemeClr val="bg1"/>
                </a:solidFill>
              </a:ln>
            </c:spPr>
          </c:dPt>
          <c:dLbls>
            <c:txPr>
              <a:bodyPr/>
              <a:lstStyle/>
              <a:p>
                <a:pPr>
                  <a:defRPr>
                    <a:solidFill>
                      <a:schemeClr val="bg1"/>
                    </a:solidFill>
                  </a:defRPr>
                </a:pPr>
                <a:endParaRPr lang="en-US"/>
              </a:p>
            </c:txPr>
            <c:showLegendKey val="0"/>
            <c:showVal val="0"/>
            <c:showCatName val="0"/>
            <c:showSerName val="0"/>
            <c:showPercent val="1"/>
            <c:showBubbleSize val="0"/>
            <c:showLeaderLines val="1"/>
          </c:dLbls>
          <c:cat>
            <c:strRef>
              <c:f>Foglio2!$S$26:$S$27</c:f>
              <c:strCache>
                <c:ptCount val="2"/>
                <c:pt idx="0">
                  <c:v>Maschile</c:v>
                </c:pt>
                <c:pt idx="1">
                  <c:v>Femminile</c:v>
                </c:pt>
              </c:strCache>
            </c:strRef>
          </c:cat>
          <c:val>
            <c:numRef>
              <c:f>Foglio2!$T$26:$T$27</c:f>
              <c:numCache>
                <c:formatCode>General</c:formatCode>
                <c:ptCount val="2"/>
                <c:pt idx="0">
                  <c:v>4</c:v>
                </c:pt>
                <c:pt idx="1">
                  <c:v>13</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898617672790901"/>
          <c:y val="0.34909521726450859"/>
          <c:w val="0.16569378827646544"/>
          <c:h val="0.16743438320209975"/>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349335219593091E-2"/>
          <c:y val="2.1960835228642863E-2"/>
          <c:w val="0.95343510541114207"/>
          <c:h val="0.91923253123182491"/>
        </c:manualLayout>
      </c:layout>
      <c:barChart>
        <c:barDir val="bar"/>
        <c:grouping val="stacked"/>
        <c:varyColors val="0"/>
        <c:ser>
          <c:idx val="0"/>
          <c:order val="0"/>
          <c:spPr>
            <a:noFill/>
          </c:spPr>
          <c:invertIfNegative val="0"/>
          <c:cat>
            <c:strRef>
              <c:f>Foglio1!$T$94:$AA$94</c:f>
              <c:strCache>
                <c:ptCount val="8"/>
                <c:pt idx="0">
                  <c:v>R4</c:v>
                </c:pt>
                <c:pt idx="1">
                  <c:v>R5</c:v>
                </c:pt>
                <c:pt idx="2">
                  <c:v>R6</c:v>
                </c:pt>
                <c:pt idx="3">
                  <c:v>R7</c:v>
                </c:pt>
                <c:pt idx="4">
                  <c:v>R8</c:v>
                </c:pt>
                <c:pt idx="5">
                  <c:v>R9</c:v>
                </c:pt>
                <c:pt idx="6">
                  <c:v>R10</c:v>
                </c:pt>
                <c:pt idx="7">
                  <c:v>R11</c:v>
                </c:pt>
              </c:strCache>
            </c:strRef>
          </c:cat>
          <c:val>
            <c:numRef>
              <c:f>(Foglio1!$D$92,Foglio1!$F$92,Foglio1!$H$92,Foglio1!$J$92,Foglio1!$L$92,Foglio1!$N$92,Foglio1!$P$92,Foglio1!$R$92)</c:f>
              <c:numCache>
                <c:formatCode>General</c:formatCode>
                <c:ptCount val="8"/>
                <c:pt idx="0">
                  <c:v>100</c:v>
                </c:pt>
                <c:pt idx="1">
                  <c:v>40</c:v>
                </c:pt>
                <c:pt idx="2">
                  <c:v>36</c:v>
                </c:pt>
                <c:pt idx="3">
                  <c:v>46</c:v>
                </c:pt>
                <c:pt idx="4">
                  <c:v>39</c:v>
                </c:pt>
                <c:pt idx="5">
                  <c:v>72</c:v>
                </c:pt>
                <c:pt idx="6">
                  <c:v>50</c:v>
                </c:pt>
                <c:pt idx="7">
                  <c:v>100</c:v>
                </c:pt>
              </c:numCache>
            </c:numRef>
          </c:val>
          <c:extLst xmlns:c16r2="http://schemas.microsoft.com/office/drawing/2015/06/chart">
            <c:ext xmlns:c16="http://schemas.microsoft.com/office/drawing/2014/chart" uri="{C3380CC4-5D6E-409C-BE32-E72D297353CC}">
              <c16:uniqueId val="{00000000-0CC9-4F7A-AF72-B66ABB7DB961}"/>
            </c:ext>
          </c:extLst>
        </c:ser>
        <c:ser>
          <c:idx val="1"/>
          <c:order val="1"/>
          <c:spPr>
            <a:noFill/>
            <a:ln w="12700"/>
          </c:spPr>
          <c:invertIfNegative val="0"/>
          <c:dPt>
            <c:idx val="7"/>
            <c:invertIfNegative val="0"/>
            <c:bubble3D val="0"/>
            <c:spPr>
              <a:noFill/>
              <a:ln w="12700">
                <a:noFill/>
              </a:ln>
            </c:spPr>
          </c:dPt>
          <c:errBars>
            <c:errBarType val="minus"/>
            <c:errValType val="cust"/>
            <c:noEndCap val="0"/>
            <c:plus>
              <c:numLit>
                <c:formatCode>General</c:formatCode>
                <c:ptCount val="1"/>
                <c:pt idx="0">
                  <c:v>1</c:v>
                </c:pt>
              </c:numLit>
            </c:plus>
            <c:minus>
              <c:numRef>
                <c:f>(Foglio1!$D$93,Foglio1!$F$93,Foglio1!$H$93,Foglio1!$J$93,Foglio1!$L$93,Foglio1!$N$93,Foglio1!$P$93,Foglio1!$R$93)</c:f>
                <c:numCache>
                  <c:formatCode>General</c:formatCode>
                  <c:ptCount val="8"/>
                  <c:pt idx="0">
                    <c:v>102</c:v>
                  </c:pt>
                  <c:pt idx="1">
                    <c:v>60</c:v>
                  </c:pt>
                  <c:pt idx="2">
                    <c:v>84</c:v>
                  </c:pt>
                  <c:pt idx="3">
                    <c:v>48</c:v>
                  </c:pt>
                  <c:pt idx="4">
                    <c:v>37</c:v>
                  </c:pt>
                  <c:pt idx="5">
                    <c:v>28</c:v>
                  </c:pt>
                  <c:pt idx="6">
                    <c:v>23</c:v>
                  </c:pt>
                  <c:pt idx="7">
                    <c:v>4</c:v>
                  </c:pt>
                </c:numCache>
              </c:numRef>
            </c:minus>
            <c:spPr>
              <a:ln w="9525">
                <a:solidFill>
                  <a:schemeClr val="tx1"/>
                </a:solidFill>
              </a:ln>
            </c:spPr>
          </c:errBars>
          <c:cat>
            <c:strRef>
              <c:f>Foglio1!$T$94:$AA$94</c:f>
              <c:strCache>
                <c:ptCount val="8"/>
                <c:pt idx="0">
                  <c:v>R4</c:v>
                </c:pt>
                <c:pt idx="1">
                  <c:v>R5</c:v>
                </c:pt>
                <c:pt idx="2">
                  <c:v>R6</c:v>
                </c:pt>
                <c:pt idx="3">
                  <c:v>R7</c:v>
                </c:pt>
                <c:pt idx="4">
                  <c:v>R8</c:v>
                </c:pt>
                <c:pt idx="5">
                  <c:v>R9</c:v>
                </c:pt>
                <c:pt idx="6">
                  <c:v>R10</c:v>
                </c:pt>
                <c:pt idx="7">
                  <c:v>R11</c:v>
                </c:pt>
              </c:strCache>
            </c:strRef>
          </c:cat>
          <c:val>
            <c:numRef>
              <c:f>(Foglio1!$D$93,Foglio1!$F$93,Foglio1!$H$93,Foglio1!$J$93,Foglio1!$L$93,Foglio1!$N$93,Foglio1!$P$93,Foglio1!$R$93)</c:f>
              <c:numCache>
                <c:formatCode>General</c:formatCode>
                <c:ptCount val="8"/>
                <c:pt idx="0">
                  <c:v>102</c:v>
                </c:pt>
                <c:pt idx="1">
                  <c:v>60</c:v>
                </c:pt>
                <c:pt idx="2">
                  <c:v>84</c:v>
                </c:pt>
                <c:pt idx="3">
                  <c:v>48</c:v>
                </c:pt>
                <c:pt idx="4">
                  <c:v>37</c:v>
                </c:pt>
                <c:pt idx="5">
                  <c:v>28</c:v>
                </c:pt>
                <c:pt idx="6">
                  <c:v>23</c:v>
                </c:pt>
                <c:pt idx="7">
                  <c:v>4</c:v>
                </c:pt>
              </c:numCache>
            </c:numRef>
          </c:val>
          <c:extLst xmlns:c16r2="http://schemas.microsoft.com/office/drawing/2015/06/chart">
            <c:ext xmlns:c16="http://schemas.microsoft.com/office/drawing/2014/chart" uri="{C3380CC4-5D6E-409C-BE32-E72D297353CC}">
              <c16:uniqueId val="{00000001-0CC9-4F7A-AF72-B66ABB7DB961}"/>
            </c:ext>
          </c:extLst>
        </c:ser>
        <c:ser>
          <c:idx val="2"/>
          <c:order val="2"/>
          <c:spPr>
            <a:noFill/>
            <a:ln w="19050">
              <a:solidFill>
                <a:schemeClr val="tx1"/>
              </a:solidFill>
            </a:ln>
          </c:spPr>
          <c:invertIfNegative val="0"/>
          <c:cat>
            <c:strRef>
              <c:f>Foglio1!$T$94:$AA$94</c:f>
              <c:strCache>
                <c:ptCount val="8"/>
                <c:pt idx="0">
                  <c:v>R4</c:v>
                </c:pt>
                <c:pt idx="1">
                  <c:v>R5</c:v>
                </c:pt>
                <c:pt idx="2">
                  <c:v>R6</c:v>
                </c:pt>
                <c:pt idx="3">
                  <c:v>R7</c:v>
                </c:pt>
                <c:pt idx="4">
                  <c:v>R8</c:v>
                </c:pt>
                <c:pt idx="5">
                  <c:v>R9</c:v>
                </c:pt>
                <c:pt idx="6">
                  <c:v>R10</c:v>
                </c:pt>
                <c:pt idx="7">
                  <c:v>R11</c:v>
                </c:pt>
              </c:strCache>
            </c:strRef>
          </c:cat>
          <c:val>
            <c:numRef>
              <c:f>(Foglio1!$D$94,Foglio1!$F$94,Foglio1!$H$94,Foglio1!$J$94,Foglio1!$L$94,Foglio1!$N$94,Foglio1!$P$94,Foglio1!$R$94)</c:f>
              <c:numCache>
                <c:formatCode>General</c:formatCode>
                <c:ptCount val="8"/>
                <c:pt idx="0">
                  <c:v>295</c:v>
                </c:pt>
                <c:pt idx="1">
                  <c:v>20</c:v>
                </c:pt>
                <c:pt idx="2">
                  <c:v>43</c:v>
                </c:pt>
                <c:pt idx="3">
                  <c:v>21</c:v>
                </c:pt>
                <c:pt idx="4">
                  <c:v>25</c:v>
                </c:pt>
                <c:pt idx="5">
                  <c:v>11</c:v>
                </c:pt>
                <c:pt idx="6">
                  <c:v>27</c:v>
                </c:pt>
                <c:pt idx="7">
                  <c:v>67</c:v>
                </c:pt>
              </c:numCache>
            </c:numRef>
          </c:val>
          <c:extLst xmlns:c16r2="http://schemas.microsoft.com/office/drawing/2015/06/chart">
            <c:ext xmlns:c16="http://schemas.microsoft.com/office/drawing/2014/chart" uri="{C3380CC4-5D6E-409C-BE32-E72D297353CC}">
              <c16:uniqueId val="{00000002-0CC9-4F7A-AF72-B66ABB7DB961}"/>
            </c:ext>
          </c:extLst>
        </c:ser>
        <c:ser>
          <c:idx val="3"/>
          <c:order val="3"/>
          <c:spPr>
            <a:noFill/>
            <a:ln w="25400">
              <a:solidFill>
                <a:schemeClr val="tx1"/>
              </a:solidFill>
            </a:ln>
          </c:spPr>
          <c:invertIfNegative val="0"/>
          <c:dPt>
            <c:idx val="5"/>
            <c:invertIfNegative val="0"/>
            <c:bubble3D val="0"/>
            <c:spPr>
              <a:noFill/>
              <a:ln w="19050">
                <a:solidFill>
                  <a:schemeClr val="tx1"/>
                </a:solidFill>
              </a:ln>
            </c:spPr>
          </c:dPt>
          <c:dPt>
            <c:idx val="7"/>
            <c:invertIfNegative val="0"/>
            <c:bubble3D val="0"/>
            <c:spPr>
              <a:noFill/>
              <a:ln w="19050">
                <a:solidFill>
                  <a:schemeClr val="tx1"/>
                </a:solidFill>
              </a:ln>
            </c:spPr>
          </c:dPt>
          <c:errBars>
            <c:errBarType val="plus"/>
            <c:errValType val="cust"/>
            <c:noEndCap val="0"/>
            <c:plus>
              <c:numRef>
                <c:f>(Foglio1!$D$96,Foglio1!$F$96,Foglio1!$H$96,Foglio1!$J$96,Foglio1!$L$96,Foglio1!$N$96,Foglio1!$P$96,Foglio1!$R$96)</c:f>
                <c:numCache>
                  <c:formatCode>General</c:formatCode>
                  <c:ptCount val="8"/>
                  <c:pt idx="0">
                    <c:v>449</c:v>
                  </c:pt>
                  <c:pt idx="1">
                    <c:v>456</c:v>
                  </c:pt>
                  <c:pt idx="2">
                    <c:v>195</c:v>
                  </c:pt>
                  <c:pt idx="3">
                    <c:v>80</c:v>
                  </c:pt>
                  <c:pt idx="4">
                    <c:v>242</c:v>
                  </c:pt>
                  <c:pt idx="5">
                    <c:v>230</c:v>
                  </c:pt>
                  <c:pt idx="6">
                    <c:v>104</c:v>
                  </c:pt>
                  <c:pt idx="7">
                    <c:v>89</c:v>
                  </c:pt>
                </c:numCache>
              </c:numRef>
            </c:plus>
            <c:minus>
              <c:numLit>
                <c:formatCode>General</c:formatCode>
                <c:ptCount val="1"/>
                <c:pt idx="0">
                  <c:v>1</c:v>
                </c:pt>
              </c:numLit>
            </c:minus>
          </c:errBars>
          <c:cat>
            <c:strRef>
              <c:f>Foglio1!$T$94:$AA$94</c:f>
              <c:strCache>
                <c:ptCount val="8"/>
                <c:pt idx="0">
                  <c:v>R4</c:v>
                </c:pt>
                <c:pt idx="1">
                  <c:v>R5</c:v>
                </c:pt>
                <c:pt idx="2">
                  <c:v>R6</c:v>
                </c:pt>
                <c:pt idx="3">
                  <c:v>R7</c:v>
                </c:pt>
                <c:pt idx="4">
                  <c:v>R8</c:v>
                </c:pt>
                <c:pt idx="5">
                  <c:v>R9</c:v>
                </c:pt>
                <c:pt idx="6">
                  <c:v>R10</c:v>
                </c:pt>
                <c:pt idx="7">
                  <c:v>R11</c:v>
                </c:pt>
              </c:strCache>
            </c:strRef>
          </c:cat>
          <c:val>
            <c:numRef>
              <c:f>(Foglio1!$D$95,Foglio1!$F$95,Foglio1!$H$95,Foglio1!$J$95,Foglio1!$L$95,Foglio1!$N$95,Foglio1!$P$95,Foglio1!$R$95)</c:f>
              <c:numCache>
                <c:formatCode>General</c:formatCode>
                <c:ptCount val="8"/>
                <c:pt idx="0">
                  <c:v>195</c:v>
                </c:pt>
                <c:pt idx="1">
                  <c:v>65</c:v>
                </c:pt>
                <c:pt idx="2">
                  <c:v>49</c:v>
                </c:pt>
                <c:pt idx="3">
                  <c:v>62</c:v>
                </c:pt>
                <c:pt idx="4">
                  <c:v>19</c:v>
                </c:pt>
                <c:pt idx="5">
                  <c:v>29</c:v>
                </c:pt>
                <c:pt idx="6">
                  <c:v>8</c:v>
                </c:pt>
                <c:pt idx="7">
                  <c:v>27</c:v>
                </c:pt>
              </c:numCache>
            </c:numRef>
          </c:val>
          <c:extLst xmlns:c16r2="http://schemas.microsoft.com/office/drawing/2015/06/chart">
            <c:ext xmlns:c16="http://schemas.microsoft.com/office/drawing/2014/chart" uri="{C3380CC4-5D6E-409C-BE32-E72D297353CC}">
              <c16:uniqueId val="{00000003-0CC9-4F7A-AF72-B66ABB7DB961}"/>
            </c:ext>
          </c:extLst>
        </c:ser>
        <c:ser>
          <c:idx val="4"/>
          <c:order val="4"/>
          <c:spPr>
            <a:noFill/>
            <a:ln w="25400"/>
          </c:spPr>
          <c:invertIfNegative val="0"/>
          <c:dPt>
            <c:idx val="7"/>
            <c:invertIfNegative val="1"/>
            <c:bubble3D val="0"/>
            <c:spPr>
              <a:noFill/>
              <a:ln w="19050">
                <a:noFill/>
              </a:ln>
            </c:spPr>
          </c:dPt>
          <c:cat>
            <c:strRef>
              <c:f>Foglio1!$T$94:$AA$94</c:f>
              <c:strCache>
                <c:ptCount val="8"/>
                <c:pt idx="0">
                  <c:v>R4</c:v>
                </c:pt>
                <c:pt idx="1">
                  <c:v>R5</c:v>
                </c:pt>
                <c:pt idx="2">
                  <c:v>R6</c:v>
                </c:pt>
                <c:pt idx="3">
                  <c:v>R7</c:v>
                </c:pt>
                <c:pt idx="4">
                  <c:v>R8</c:v>
                </c:pt>
                <c:pt idx="5">
                  <c:v>R9</c:v>
                </c:pt>
                <c:pt idx="6">
                  <c:v>R10</c:v>
                </c:pt>
                <c:pt idx="7">
                  <c:v>R11</c:v>
                </c:pt>
              </c:strCache>
            </c:strRef>
          </c:cat>
          <c:val>
            <c:numRef>
              <c:f>(Foglio1!$D$96,Foglio1!$F$96,Foglio1!$H$96,Foglio1!$J$96,Foglio1!$L$96,Foglio1!$N$96,Foglio1!$P$96,Foglio1!$R$96)</c:f>
              <c:numCache>
                <c:formatCode>General</c:formatCode>
                <c:ptCount val="8"/>
                <c:pt idx="0">
                  <c:v>449</c:v>
                </c:pt>
                <c:pt idx="1">
                  <c:v>456</c:v>
                </c:pt>
                <c:pt idx="2">
                  <c:v>195</c:v>
                </c:pt>
                <c:pt idx="3">
                  <c:v>80</c:v>
                </c:pt>
                <c:pt idx="4">
                  <c:v>242</c:v>
                </c:pt>
                <c:pt idx="5">
                  <c:v>230</c:v>
                </c:pt>
                <c:pt idx="6">
                  <c:v>104</c:v>
                </c:pt>
                <c:pt idx="7">
                  <c:v>89</c:v>
                </c:pt>
              </c:numCache>
            </c:numRef>
          </c:val>
          <c:extLst xmlns:c16r2="http://schemas.microsoft.com/office/drawing/2015/06/chart">
            <c:ext xmlns:c16="http://schemas.microsoft.com/office/drawing/2014/chart" uri="{C3380CC4-5D6E-409C-BE32-E72D297353CC}">
              <c16:uniqueId val="{00000004-0CC9-4F7A-AF72-B66ABB7DB961}"/>
            </c:ext>
          </c:extLst>
        </c:ser>
        <c:dLbls>
          <c:showLegendKey val="0"/>
          <c:showVal val="0"/>
          <c:showCatName val="0"/>
          <c:showSerName val="0"/>
          <c:showPercent val="0"/>
          <c:showBubbleSize val="0"/>
        </c:dLbls>
        <c:gapWidth val="150"/>
        <c:overlap val="100"/>
        <c:axId val="210814976"/>
        <c:axId val="146395648"/>
      </c:barChart>
      <c:catAx>
        <c:axId val="210814976"/>
        <c:scaling>
          <c:orientation val="minMax"/>
        </c:scaling>
        <c:delete val="0"/>
        <c:axPos val="l"/>
        <c:numFmt formatCode="General" sourceLinked="1"/>
        <c:majorTickMark val="out"/>
        <c:minorTickMark val="none"/>
        <c:tickLblPos val="nextTo"/>
        <c:txPr>
          <a:bodyPr/>
          <a:lstStyle/>
          <a:p>
            <a:pPr>
              <a:defRPr sz="1050" baseline="0"/>
            </a:pPr>
            <a:endParaRPr lang="en-US"/>
          </a:p>
        </c:txPr>
        <c:crossAx val="146395648"/>
        <c:crosses val="autoZero"/>
        <c:auto val="1"/>
        <c:lblAlgn val="ctr"/>
        <c:lblOffset val="100"/>
        <c:noMultiLvlLbl val="0"/>
      </c:catAx>
      <c:valAx>
        <c:axId val="146395648"/>
        <c:scaling>
          <c:orientation val="minMax"/>
        </c:scaling>
        <c:delete val="0"/>
        <c:axPos val="b"/>
        <c:majorGridlines/>
        <c:numFmt formatCode="General" sourceLinked="1"/>
        <c:majorTickMark val="out"/>
        <c:minorTickMark val="none"/>
        <c:tickLblPos val="nextTo"/>
        <c:txPr>
          <a:bodyPr/>
          <a:lstStyle/>
          <a:p>
            <a:pPr>
              <a:defRPr sz="1050" baseline="0"/>
            </a:pPr>
            <a:endParaRPr lang="en-US"/>
          </a:p>
        </c:txPr>
        <c:crossAx val="210814976"/>
        <c:crosses val="autoZero"/>
        <c:crossBetween val="between"/>
      </c:valAx>
    </c:plotArea>
    <c:plotVisOnly val="1"/>
    <c:dispBlanksAs val="gap"/>
    <c:showDLblsOverMax val="0"/>
  </c:chart>
  <c:spPr>
    <a:noFill/>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v>B1</c:v>
          </c:tx>
          <c:dPt>
            <c:idx val="3"/>
            <c:bubble3D val="0"/>
            <c:spPr>
              <a:ln>
                <a:solidFill>
                  <a:schemeClr val="bg1"/>
                </a:solidFill>
              </a:ln>
            </c:spPr>
          </c:dPt>
          <c:dLbls>
            <c:txPr>
              <a:bodyPr/>
              <a:lstStyle/>
              <a:p>
                <a:pPr>
                  <a:defRPr>
                    <a:solidFill>
                      <a:schemeClr val="bg1"/>
                    </a:solidFill>
                  </a:defRPr>
                </a:pPr>
                <a:endParaRPr lang="en-US"/>
              </a:p>
            </c:txPr>
            <c:showLegendKey val="0"/>
            <c:showVal val="0"/>
            <c:showCatName val="0"/>
            <c:showSerName val="0"/>
            <c:showPercent val="1"/>
            <c:showBubbleSize val="0"/>
            <c:showLeaderLines val="1"/>
          </c:dLbls>
          <c:cat>
            <c:strRef>
              <c:f>Foglio2!$C$149:$C$150</c:f>
              <c:strCache>
                <c:ptCount val="2"/>
                <c:pt idx="0">
                  <c:v>Si</c:v>
                </c:pt>
                <c:pt idx="1">
                  <c:v>No</c:v>
                </c:pt>
              </c:strCache>
            </c:strRef>
          </c:cat>
          <c:val>
            <c:numRef>
              <c:f>Foglio2!$D$149:$D$150</c:f>
              <c:numCache>
                <c:formatCode>General</c:formatCode>
                <c:ptCount val="2"/>
                <c:pt idx="0">
                  <c:v>3</c:v>
                </c:pt>
                <c:pt idx="1">
                  <c:v>14</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898617672790901"/>
          <c:y val="0.34909521726450859"/>
          <c:w val="0.16569378827646544"/>
          <c:h val="0.16743438320209975"/>
        </c:manualLayout>
      </c:layout>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v>D1</c:v>
          </c:tx>
          <c:dPt>
            <c:idx val="3"/>
            <c:bubble3D val="0"/>
            <c:spPr>
              <a:ln>
                <a:solidFill>
                  <a:schemeClr val="bg1"/>
                </a:solidFill>
              </a:ln>
            </c:spPr>
          </c:dPt>
          <c:dLbls>
            <c:txPr>
              <a:bodyPr/>
              <a:lstStyle/>
              <a:p>
                <a:pPr>
                  <a:defRPr>
                    <a:solidFill>
                      <a:schemeClr val="bg1"/>
                    </a:solidFill>
                  </a:defRPr>
                </a:pPr>
                <a:endParaRPr lang="en-US"/>
              </a:p>
            </c:txPr>
            <c:showLegendKey val="0"/>
            <c:showVal val="0"/>
            <c:showCatName val="0"/>
            <c:showSerName val="0"/>
            <c:showPercent val="1"/>
            <c:showBubbleSize val="0"/>
            <c:showLeaderLines val="1"/>
          </c:dLbls>
          <c:cat>
            <c:strRef>
              <c:f>Foglio2!$Q$149:$Q$150</c:f>
              <c:strCache>
                <c:ptCount val="2"/>
                <c:pt idx="0">
                  <c:v>Si</c:v>
                </c:pt>
                <c:pt idx="1">
                  <c:v>No</c:v>
                </c:pt>
              </c:strCache>
            </c:strRef>
          </c:cat>
          <c:val>
            <c:numRef>
              <c:f>Foglio2!$R$149:$R$150</c:f>
              <c:numCache>
                <c:formatCode>General</c:formatCode>
                <c:ptCount val="2"/>
                <c:pt idx="0">
                  <c:v>13</c:v>
                </c:pt>
                <c:pt idx="1">
                  <c:v>4</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898617672790901"/>
          <c:y val="0.34909521726450859"/>
          <c:w val="0.16569378827646544"/>
          <c:h val="0.16743438320209975"/>
        </c:manualLayout>
      </c:layout>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v>D2</c:v>
          </c:tx>
          <c:dPt>
            <c:idx val="3"/>
            <c:bubble3D val="0"/>
            <c:spPr>
              <a:ln>
                <a:solidFill>
                  <a:schemeClr val="bg1"/>
                </a:solidFill>
              </a:ln>
            </c:spPr>
          </c:dPt>
          <c:dLbls>
            <c:txPr>
              <a:bodyPr/>
              <a:lstStyle/>
              <a:p>
                <a:pPr>
                  <a:defRPr>
                    <a:solidFill>
                      <a:schemeClr val="bg1"/>
                    </a:solidFill>
                  </a:defRPr>
                </a:pPr>
                <a:endParaRPr lang="en-US"/>
              </a:p>
            </c:txPr>
            <c:showLegendKey val="0"/>
            <c:showVal val="0"/>
            <c:showCatName val="0"/>
            <c:showSerName val="0"/>
            <c:showPercent val="1"/>
            <c:showBubbleSize val="0"/>
            <c:showLeaderLines val="1"/>
          </c:dLbls>
          <c:cat>
            <c:strRef>
              <c:f>Foglio2!$AC$149:$AC$150</c:f>
              <c:strCache>
                <c:ptCount val="2"/>
                <c:pt idx="0">
                  <c:v>Si</c:v>
                </c:pt>
                <c:pt idx="1">
                  <c:v>No</c:v>
                </c:pt>
              </c:strCache>
            </c:strRef>
          </c:cat>
          <c:val>
            <c:numRef>
              <c:f>Foglio2!$AD$149:$AD$150</c:f>
              <c:numCache>
                <c:formatCode>General</c:formatCode>
                <c:ptCount val="2"/>
                <c:pt idx="0">
                  <c:v>12</c:v>
                </c:pt>
                <c:pt idx="1">
                  <c:v>5</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898617672790901"/>
          <c:y val="0.34909521726450859"/>
          <c:w val="0.16569378827646544"/>
          <c:h val="0.16743438320209975"/>
        </c:manualLayout>
      </c:layout>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overlay val="0"/>
    </c:title>
    <c:autoTitleDeleted val="0"/>
    <c:plotArea>
      <c:layout/>
      <c:barChart>
        <c:barDir val="col"/>
        <c:grouping val="clustered"/>
        <c:varyColors val="0"/>
        <c:ser>
          <c:idx val="0"/>
          <c:order val="0"/>
          <c:tx>
            <c:v>C1</c:v>
          </c:tx>
          <c:invertIfNegative val="0"/>
          <c:dLbls>
            <c:txPr>
              <a:bodyPr/>
              <a:lstStyle/>
              <a:p>
                <a:pPr>
                  <a:defRPr b="1">
                    <a:solidFill>
                      <a:schemeClr val="bg1"/>
                    </a:solidFill>
                  </a:defRPr>
                </a:pPr>
                <a:endParaRPr lang="en-US"/>
              </a:p>
            </c:txPr>
            <c:dLblPos val="inEnd"/>
            <c:showLegendKey val="0"/>
            <c:showVal val="1"/>
            <c:showCatName val="0"/>
            <c:showSerName val="0"/>
            <c:showPercent val="0"/>
            <c:showBubbleSize val="0"/>
            <c:showLeaderLines val="0"/>
          </c:dLbls>
          <c:cat>
            <c:numRef>
              <c:f>Foglio2!$Y$114:$Y$118</c:f>
              <c:numCache>
                <c:formatCode>General</c:formatCode>
                <c:ptCount val="5"/>
                <c:pt idx="0">
                  <c:v>1</c:v>
                </c:pt>
                <c:pt idx="1">
                  <c:v>2</c:v>
                </c:pt>
                <c:pt idx="2">
                  <c:v>3</c:v>
                </c:pt>
                <c:pt idx="3">
                  <c:v>4</c:v>
                </c:pt>
                <c:pt idx="4">
                  <c:v>5</c:v>
                </c:pt>
              </c:numCache>
            </c:numRef>
          </c:cat>
          <c:val>
            <c:numRef>
              <c:f>Foglio2!$Z$114:$Z$118</c:f>
              <c:numCache>
                <c:formatCode>General</c:formatCode>
                <c:ptCount val="5"/>
                <c:pt idx="0">
                  <c:v>0</c:v>
                </c:pt>
                <c:pt idx="1">
                  <c:v>1</c:v>
                </c:pt>
                <c:pt idx="2">
                  <c:v>10</c:v>
                </c:pt>
                <c:pt idx="3">
                  <c:v>3</c:v>
                </c:pt>
                <c:pt idx="4">
                  <c:v>3</c:v>
                </c:pt>
              </c:numCache>
            </c:numRef>
          </c:val>
        </c:ser>
        <c:dLbls>
          <c:showLegendKey val="0"/>
          <c:showVal val="0"/>
          <c:showCatName val="0"/>
          <c:showSerName val="0"/>
          <c:showPercent val="0"/>
          <c:showBubbleSize val="0"/>
        </c:dLbls>
        <c:gapWidth val="75"/>
        <c:overlap val="40"/>
        <c:axId val="214616576"/>
        <c:axId val="214935232"/>
        <c:extLst>
          <c:ext xmlns:c15="http://schemas.microsoft.com/office/drawing/2012/chart" uri="{02D57815-91ED-43cb-92C2-25804820EDAC}">
            <c15:filteredBarSeries>
              <c15:ser>
                <c:idx val="1"/>
                <c:order val="0"/>
                <c:tx>
                  <c:v>Target</c:v>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it-IT"/>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[4]analisi_problematiche!$A$19:$A$29</c15:sqref>
                        </c15:formulaRef>
                      </c:ext>
                    </c:extLst>
                    <c:strCache>
                      <c:ptCount val="11"/>
                      <c:pt idx="0">
                        <c:v>Ortografia</c:v>
                      </c:pt>
                      <c:pt idx="1">
                        <c:v>Maiuscolo/minuscolo</c:v>
                      </c:pt>
                      <c:pt idx="2">
                        <c:v>Pronomi</c:v>
                      </c:pt>
                      <c:pt idx="3">
                        <c:v>Articoli</c:v>
                      </c:pt>
                      <c:pt idx="4">
                        <c:v>Flessione verbale</c:v>
                      </c:pt>
                      <c:pt idx="5">
                        <c:v>Allineamento soggetto e verbo di modo finito</c:v>
                      </c:pt>
                      <c:pt idx="6">
                        <c:v>Disambiguazione </c:v>
                      </c:pt>
                      <c:pt idx="7">
                        <c:v>Concordanza </c:v>
                      </c:pt>
                      <c:pt idx="8">
                        <c:v>Utilizzo di parole non esistenti nel lessico</c:v>
                      </c:pt>
                      <c:pt idx="9">
                        <c:v>Gruppo sintattico</c:v>
                      </c:pt>
                      <c:pt idx="10">
                        <c:v>Ordine delle parole nella frase</c:v>
                      </c:pt>
                    </c:strCache>
                  </c:strRef>
                </c:cat>
                <c:val>
                  <c:numRef>
                    <c:extLst>
                      <c:ext uri="{02D57815-91ED-43cb-92C2-25804820EDAC}">
                        <c15:formulaRef>
                          <c15:sqref>[4]analisi_problematiche!$B$35:$P$35</c15:sqref>
                        </c15:formulaRef>
                      </c:ext>
                    </c:extLst>
                    <c:numCache>
                      <c:formatCode>General</c:formatCode>
                      <c:ptCount val="15"/>
                    </c:numCache>
                  </c:numRef>
                </c:val>
              </c15:ser>
            </c15:filteredBarSeries>
          </c:ext>
        </c:extLst>
      </c:barChart>
      <c:catAx>
        <c:axId val="214616576"/>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214935232"/>
        <c:crosses val="autoZero"/>
        <c:auto val="1"/>
        <c:lblAlgn val="ctr"/>
        <c:lblOffset val="100"/>
        <c:noMultiLvlLbl val="0"/>
      </c:catAx>
      <c:valAx>
        <c:axId val="214935232"/>
        <c:scaling>
          <c:orientation val="minMax"/>
          <c:max val="10"/>
        </c:scaling>
        <c:delete val="0"/>
        <c:axPos val="l"/>
        <c:majorGridlines>
          <c:spPr>
            <a:ln>
              <a:solidFill>
                <a:schemeClr val="bg1">
                  <a:lumMod val="85000"/>
                </a:schemeClr>
              </a:solidFill>
            </a:ln>
          </c:spPr>
        </c:majorGridlines>
        <c:numFmt formatCode="General" sourceLinked="1"/>
        <c:majorTickMark val="none"/>
        <c:minorTickMark val="none"/>
        <c:tickLblPos val="nextTo"/>
        <c:crossAx val="214616576"/>
        <c:crosses val="autoZero"/>
        <c:crossBetween val="between"/>
        <c:majorUnit val="1"/>
      </c:valAx>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plotArea>
    <c:plotVisOnly val="1"/>
    <c:dispBlanksAs val="gap"/>
    <c:showDLblsOverMax val="0"/>
  </c:chart>
  <c:printSettings>
    <c:headerFooter/>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overlay val="0"/>
    </c:title>
    <c:autoTitleDeleted val="0"/>
    <c:plotArea>
      <c:layout/>
      <c:barChart>
        <c:barDir val="col"/>
        <c:grouping val="clustered"/>
        <c:varyColors val="0"/>
        <c:ser>
          <c:idx val="0"/>
          <c:order val="0"/>
          <c:tx>
            <c:v>C2</c:v>
          </c:tx>
          <c:invertIfNegative val="0"/>
          <c:dLbls>
            <c:txPr>
              <a:bodyPr/>
              <a:lstStyle/>
              <a:p>
                <a:pPr>
                  <a:defRPr b="1">
                    <a:solidFill>
                      <a:schemeClr val="bg1"/>
                    </a:solidFill>
                  </a:defRPr>
                </a:pPr>
                <a:endParaRPr lang="en-US"/>
              </a:p>
            </c:txPr>
            <c:dLblPos val="inEnd"/>
            <c:showLegendKey val="0"/>
            <c:showVal val="1"/>
            <c:showCatName val="0"/>
            <c:showSerName val="0"/>
            <c:showPercent val="0"/>
            <c:showBubbleSize val="0"/>
            <c:showLeaderLines val="0"/>
          </c:dLbls>
          <c:cat>
            <c:numRef>
              <c:f>Foglio2!$AQ$115:$AQ$119</c:f>
              <c:numCache>
                <c:formatCode>General</c:formatCode>
                <c:ptCount val="5"/>
                <c:pt idx="0">
                  <c:v>1</c:v>
                </c:pt>
                <c:pt idx="1">
                  <c:v>2</c:v>
                </c:pt>
                <c:pt idx="2">
                  <c:v>3</c:v>
                </c:pt>
                <c:pt idx="3">
                  <c:v>4</c:v>
                </c:pt>
                <c:pt idx="4">
                  <c:v>5</c:v>
                </c:pt>
              </c:numCache>
            </c:numRef>
          </c:cat>
          <c:val>
            <c:numRef>
              <c:f>Foglio2!$AR$115:$AR$119</c:f>
              <c:numCache>
                <c:formatCode>General</c:formatCode>
                <c:ptCount val="5"/>
                <c:pt idx="0">
                  <c:v>6</c:v>
                </c:pt>
                <c:pt idx="1">
                  <c:v>7</c:v>
                </c:pt>
                <c:pt idx="2">
                  <c:v>2</c:v>
                </c:pt>
                <c:pt idx="3">
                  <c:v>2</c:v>
                </c:pt>
                <c:pt idx="4">
                  <c:v>0</c:v>
                </c:pt>
              </c:numCache>
            </c:numRef>
          </c:val>
        </c:ser>
        <c:dLbls>
          <c:showLegendKey val="0"/>
          <c:showVal val="0"/>
          <c:showCatName val="0"/>
          <c:showSerName val="0"/>
          <c:showPercent val="0"/>
          <c:showBubbleSize val="0"/>
        </c:dLbls>
        <c:gapWidth val="75"/>
        <c:overlap val="40"/>
        <c:axId val="211951616"/>
        <c:axId val="214936960"/>
        <c:extLst>
          <c:ext xmlns:c15="http://schemas.microsoft.com/office/drawing/2012/chart" uri="{02D57815-91ED-43cb-92C2-25804820EDAC}">
            <c15:filteredBarSeries>
              <c15:ser>
                <c:idx val="1"/>
                <c:order val="0"/>
                <c:tx>
                  <c:v>Target</c:v>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it-IT"/>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[4]analisi_problematiche!$A$19:$A$29</c15:sqref>
                        </c15:formulaRef>
                      </c:ext>
                    </c:extLst>
                    <c:strCache>
                      <c:ptCount val="11"/>
                      <c:pt idx="0">
                        <c:v>Ortografia</c:v>
                      </c:pt>
                      <c:pt idx="1">
                        <c:v>Maiuscolo/minuscolo</c:v>
                      </c:pt>
                      <c:pt idx="2">
                        <c:v>Pronomi</c:v>
                      </c:pt>
                      <c:pt idx="3">
                        <c:v>Articoli</c:v>
                      </c:pt>
                      <c:pt idx="4">
                        <c:v>Flessione verbale</c:v>
                      </c:pt>
                      <c:pt idx="5">
                        <c:v>Allineamento soggetto e verbo di modo finito</c:v>
                      </c:pt>
                      <c:pt idx="6">
                        <c:v>Disambiguazione </c:v>
                      </c:pt>
                      <c:pt idx="7">
                        <c:v>Concordanza </c:v>
                      </c:pt>
                      <c:pt idx="8">
                        <c:v>Utilizzo di parole non esistenti nel lessico</c:v>
                      </c:pt>
                      <c:pt idx="9">
                        <c:v>Gruppo sintattico</c:v>
                      </c:pt>
                      <c:pt idx="10">
                        <c:v>Ordine delle parole nella frase</c:v>
                      </c:pt>
                    </c:strCache>
                  </c:strRef>
                </c:cat>
                <c:val>
                  <c:numRef>
                    <c:extLst>
                      <c:ext uri="{02D57815-91ED-43cb-92C2-25804820EDAC}">
                        <c15:formulaRef>
                          <c15:sqref>[4]analisi_problematiche!$B$35:$P$35</c15:sqref>
                        </c15:formulaRef>
                      </c:ext>
                    </c:extLst>
                    <c:numCache>
                      <c:formatCode>General</c:formatCode>
                      <c:ptCount val="15"/>
                    </c:numCache>
                  </c:numRef>
                </c:val>
              </c15:ser>
            </c15:filteredBarSeries>
          </c:ext>
        </c:extLst>
      </c:barChart>
      <c:catAx>
        <c:axId val="211951616"/>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214936960"/>
        <c:crosses val="autoZero"/>
        <c:auto val="1"/>
        <c:lblAlgn val="ctr"/>
        <c:lblOffset val="100"/>
        <c:noMultiLvlLbl val="0"/>
      </c:catAx>
      <c:valAx>
        <c:axId val="214936960"/>
        <c:scaling>
          <c:orientation val="minMax"/>
          <c:max val="10"/>
        </c:scaling>
        <c:delete val="0"/>
        <c:axPos val="l"/>
        <c:majorGridlines>
          <c:spPr>
            <a:ln>
              <a:solidFill>
                <a:schemeClr val="bg1">
                  <a:lumMod val="85000"/>
                </a:schemeClr>
              </a:solidFill>
            </a:ln>
          </c:spPr>
        </c:majorGridlines>
        <c:numFmt formatCode="General" sourceLinked="1"/>
        <c:majorTickMark val="none"/>
        <c:minorTickMark val="none"/>
        <c:tickLblPos val="nextTo"/>
        <c:crossAx val="211951616"/>
        <c:crosses val="autoZero"/>
        <c:crossBetween val="between"/>
        <c:majorUnit val="1"/>
      </c:valAx>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plotArea>
    <c:plotVisOnly val="1"/>
    <c:dispBlanksAs val="gap"/>
    <c:showDLblsOverMax val="0"/>
  </c:chart>
  <c:printSettings>
    <c:headerFooter/>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overlay val="0"/>
    </c:title>
    <c:autoTitleDeleted val="0"/>
    <c:plotArea>
      <c:layout/>
      <c:barChart>
        <c:barDir val="col"/>
        <c:grouping val="clustered"/>
        <c:varyColors val="0"/>
        <c:ser>
          <c:idx val="0"/>
          <c:order val="0"/>
          <c:tx>
            <c:v>C3</c:v>
          </c:tx>
          <c:invertIfNegative val="0"/>
          <c:dLbls>
            <c:txPr>
              <a:bodyPr/>
              <a:lstStyle/>
              <a:p>
                <a:pPr>
                  <a:defRPr b="1">
                    <a:solidFill>
                      <a:schemeClr val="bg1"/>
                    </a:solidFill>
                  </a:defRPr>
                </a:pPr>
                <a:endParaRPr lang="en-US"/>
              </a:p>
            </c:txPr>
            <c:dLblPos val="inEnd"/>
            <c:showLegendKey val="0"/>
            <c:showVal val="1"/>
            <c:showCatName val="0"/>
            <c:showSerName val="0"/>
            <c:showPercent val="0"/>
            <c:showBubbleSize val="0"/>
            <c:showLeaderLines val="0"/>
          </c:dLbls>
          <c:cat>
            <c:numRef>
              <c:f>Foglio2!$BH$116:$BH$120</c:f>
              <c:numCache>
                <c:formatCode>General</c:formatCode>
                <c:ptCount val="5"/>
                <c:pt idx="0">
                  <c:v>1</c:v>
                </c:pt>
                <c:pt idx="1">
                  <c:v>2</c:v>
                </c:pt>
                <c:pt idx="2">
                  <c:v>3</c:v>
                </c:pt>
                <c:pt idx="3">
                  <c:v>4</c:v>
                </c:pt>
                <c:pt idx="4">
                  <c:v>5</c:v>
                </c:pt>
              </c:numCache>
            </c:numRef>
          </c:cat>
          <c:val>
            <c:numRef>
              <c:f>Foglio2!$BI$116:$BI$120</c:f>
              <c:numCache>
                <c:formatCode>General</c:formatCode>
                <c:ptCount val="5"/>
                <c:pt idx="0">
                  <c:v>0</c:v>
                </c:pt>
                <c:pt idx="1">
                  <c:v>0</c:v>
                </c:pt>
                <c:pt idx="2">
                  <c:v>5</c:v>
                </c:pt>
                <c:pt idx="3">
                  <c:v>11</c:v>
                </c:pt>
                <c:pt idx="4">
                  <c:v>1</c:v>
                </c:pt>
              </c:numCache>
            </c:numRef>
          </c:val>
        </c:ser>
        <c:dLbls>
          <c:showLegendKey val="0"/>
          <c:showVal val="0"/>
          <c:showCatName val="0"/>
          <c:showSerName val="0"/>
          <c:showPercent val="0"/>
          <c:showBubbleSize val="0"/>
        </c:dLbls>
        <c:gapWidth val="75"/>
        <c:overlap val="40"/>
        <c:axId val="213352448"/>
        <c:axId val="214938688"/>
        <c:extLst>
          <c:ext xmlns:c15="http://schemas.microsoft.com/office/drawing/2012/chart" uri="{02D57815-91ED-43cb-92C2-25804820EDAC}">
            <c15:filteredBarSeries>
              <c15:ser>
                <c:idx val="1"/>
                <c:order val="0"/>
                <c:tx>
                  <c:v>Target</c:v>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it-IT"/>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[4]analisi_problematiche!$A$19:$A$29</c15:sqref>
                        </c15:formulaRef>
                      </c:ext>
                    </c:extLst>
                    <c:strCache>
                      <c:ptCount val="11"/>
                      <c:pt idx="0">
                        <c:v>Ortografia</c:v>
                      </c:pt>
                      <c:pt idx="1">
                        <c:v>Maiuscolo/minuscolo</c:v>
                      </c:pt>
                      <c:pt idx="2">
                        <c:v>Pronomi</c:v>
                      </c:pt>
                      <c:pt idx="3">
                        <c:v>Articoli</c:v>
                      </c:pt>
                      <c:pt idx="4">
                        <c:v>Flessione verbale</c:v>
                      </c:pt>
                      <c:pt idx="5">
                        <c:v>Allineamento soggetto e verbo di modo finito</c:v>
                      </c:pt>
                      <c:pt idx="6">
                        <c:v>Disambiguazione </c:v>
                      </c:pt>
                      <c:pt idx="7">
                        <c:v>Concordanza </c:v>
                      </c:pt>
                      <c:pt idx="8">
                        <c:v>Utilizzo di parole non esistenti nel lessico</c:v>
                      </c:pt>
                      <c:pt idx="9">
                        <c:v>Gruppo sintattico</c:v>
                      </c:pt>
                      <c:pt idx="10">
                        <c:v>Ordine delle parole nella frase</c:v>
                      </c:pt>
                    </c:strCache>
                  </c:strRef>
                </c:cat>
                <c:val>
                  <c:numRef>
                    <c:extLst>
                      <c:ext uri="{02D57815-91ED-43cb-92C2-25804820EDAC}">
                        <c15:formulaRef>
                          <c15:sqref>[4]analisi_problematiche!$B$35:$P$35</c15:sqref>
                        </c15:formulaRef>
                      </c:ext>
                    </c:extLst>
                    <c:numCache>
                      <c:formatCode>General</c:formatCode>
                      <c:ptCount val="15"/>
                    </c:numCache>
                  </c:numRef>
                </c:val>
              </c15:ser>
            </c15:filteredBarSeries>
          </c:ext>
        </c:extLst>
      </c:barChart>
      <c:catAx>
        <c:axId val="213352448"/>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214938688"/>
        <c:crosses val="autoZero"/>
        <c:auto val="1"/>
        <c:lblAlgn val="ctr"/>
        <c:lblOffset val="100"/>
        <c:noMultiLvlLbl val="0"/>
      </c:catAx>
      <c:valAx>
        <c:axId val="214938688"/>
        <c:scaling>
          <c:orientation val="minMax"/>
          <c:max val="11"/>
        </c:scaling>
        <c:delete val="0"/>
        <c:axPos val="l"/>
        <c:majorGridlines>
          <c:spPr>
            <a:ln>
              <a:solidFill>
                <a:schemeClr val="bg1">
                  <a:lumMod val="85000"/>
                </a:schemeClr>
              </a:solidFill>
            </a:ln>
          </c:spPr>
        </c:majorGridlines>
        <c:numFmt formatCode="General" sourceLinked="1"/>
        <c:majorTickMark val="none"/>
        <c:minorTickMark val="none"/>
        <c:tickLblPos val="nextTo"/>
        <c:crossAx val="213352448"/>
        <c:crosses val="autoZero"/>
        <c:crossBetween val="between"/>
        <c:majorUnit val="1"/>
      </c:valAx>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plotArea>
    <c:plotVisOnly val="1"/>
    <c:dispBlanksAs val="gap"/>
    <c:showDLblsOverMax val="0"/>
  </c:chart>
  <c:printSettings>
    <c:headerFooter/>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overlay val="0"/>
    </c:title>
    <c:autoTitleDeleted val="0"/>
    <c:plotArea>
      <c:layout/>
      <c:barChart>
        <c:barDir val="col"/>
        <c:grouping val="clustered"/>
        <c:varyColors val="0"/>
        <c:ser>
          <c:idx val="0"/>
          <c:order val="0"/>
          <c:tx>
            <c:v>C4</c:v>
          </c:tx>
          <c:invertIfNegative val="0"/>
          <c:dLbls>
            <c:txPr>
              <a:bodyPr/>
              <a:lstStyle/>
              <a:p>
                <a:pPr>
                  <a:defRPr b="1">
                    <a:solidFill>
                      <a:schemeClr val="bg1"/>
                    </a:solidFill>
                  </a:defRPr>
                </a:pPr>
                <a:endParaRPr lang="en-US"/>
              </a:p>
            </c:txPr>
            <c:dLblPos val="inEnd"/>
            <c:showLegendKey val="0"/>
            <c:showVal val="1"/>
            <c:showCatName val="0"/>
            <c:showSerName val="0"/>
            <c:showPercent val="0"/>
            <c:showBubbleSize val="0"/>
            <c:showLeaderLines val="0"/>
          </c:dLbls>
          <c:cat>
            <c:numRef>
              <c:f>Foglio2!$BY$116:$BY$120</c:f>
              <c:numCache>
                <c:formatCode>General</c:formatCode>
                <c:ptCount val="5"/>
                <c:pt idx="0">
                  <c:v>1</c:v>
                </c:pt>
                <c:pt idx="1">
                  <c:v>2</c:v>
                </c:pt>
                <c:pt idx="2">
                  <c:v>3</c:v>
                </c:pt>
                <c:pt idx="3">
                  <c:v>4</c:v>
                </c:pt>
                <c:pt idx="4">
                  <c:v>5</c:v>
                </c:pt>
              </c:numCache>
            </c:numRef>
          </c:cat>
          <c:val>
            <c:numRef>
              <c:f>Foglio2!$BZ$116:$BZ$120</c:f>
              <c:numCache>
                <c:formatCode>General</c:formatCode>
                <c:ptCount val="5"/>
                <c:pt idx="0">
                  <c:v>3</c:v>
                </c:pt>
                <c:pt idx="1">
                  <c:v>8</c:v>
                </c:pt>
                <c:pt idx="2">
                  <c:v>3</c:v>
                </c:pt>
                <c:pt idx="3">
                  <c:v>2</c:v>
                </c:pt>
                <c:pt idx="4">
                  <c:v>1</c:v>
                </c:pt>
              </c:numCache>
            </c:numRef>
          </c:val>
        </c:ser>
        <c:dLbls>
          <c:showLegendKey val="0"/>
          <c:showVal val="0"/>
          <c:showCatName val="0"/>
          <c:showSerName val="0"/>
          <c:showPercent val="0"/>
          <c:showBubbleSize val="0"/>
        </c:dLbls>
        <c:gapWidth val="75"/>
        <c:overlap val="40"/>
        <c:axId val="213352960"/>
        <c:axId val="214940416"/>
        <c:extLst>
          <c:ext xmlns:c15="http://schemas.microsoft.com/office/drawing/2012/chart" uri="{02D57815-91ED-43cb-92C2-25804820EDAC}">
            <c15:filteredBarSeries>
              <c15:ser>
                <c:idx val="1"/>
                <c:order val="0"/>
                <c:tx>
                  <c:v>Target</c:v>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it-IT"/>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[4]analisi_problematiche!$A$19:$A$29</c15:sqref>
                        </c15:formulaRef>
                      </c:ext>
                    </c:extLst>
                    <c:strCache>
                      <c:ptCount val="11"/>
                      <c:pt idx="0">
                        <c:v>Ortografia</c:v>
                      </c:pt>
                      <c:pt idx="1">
                        <c:v>Maiuscolo/minuscolo</c:v>
                      </c:pt>
                      <c:pt idx="2">
                        <c:v>Pronomi</c:v>
                      </c:pt>
                      <c:pt idx="3">
                        <c:v>Articoli</c:v>
                      </c:pt>
                      <c:pt idx="4">
                        <c:v>Flessione verbale</c:v>
                      </c:pt>
                      <c:pt idx="5">
                        <c:v>Allineamento soggetto e verbo di modo finito</c:v>
                      </c:pt>
                      <c:pt idx="6">
                        <c:v>Disambiguazione </c:v>
                      </c:pt>
                      <c:pt idx="7">
                        <c:v>Concordanza </c:v>
                      </c:pt>
                      <c:pt idx="8">
                        <c:v>Utilizzo di parole non esistenti nel lessico</c:v>
                      </c:pt>
                      <c:pt idx="9">
                        <c:v>Gruppo sintattico</c:v>
                      </c:pt>
                      <c:pt idx="10">
                        <c:v>Ordine delle parole nella frase</c:v>
                      </c:pt>
                    </c:strCache>
                  </c:strRef>
                </c:cat>
                <c:val>
                  <c:numRef>
                    <c:extLst>
                      <c:ext uri="{02D57815-91ED-43cb-92C2-25804820EDAC}">
                        <c15:formulaRef>
                          <c15:sqref>[4]analisi_problematiche!$B$35:$P$35</c15:sqref>
                        </c15:formulaRef>
                      </c:ext>
                    </c:extLst>
                    <c:numCache>
                      <c:formatCode>General</c:formatCode>
                      <c:ptCount val="15"/>
                    </c:numCache>
                  </c:numRef>
                </c:val>
              </c15:ser>
            </c15:filteredBarSeries>
          </c:ext>
        </c:extLst>
      </c:barChart>
      <c:catAx>
        <c:axId val="213352960"/>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214940416"/>
        <c:crosses val="autoZero"/>
        <c:auto val="1"/>
        <c:lblAlgn val="ctr"/>
        <c:lblOffset val="100"/>
        <c:noMultiLvlLbl val="0"/>
      </c:catAx>
      <c:valAx>
        <c:axId val="214940416"/>
        <c:scaling>
          <c:orientation val="minMax"/>
          <c:max val="11"/>
        </c:scaling>
        <c:delete val="0"/>
        <c:axPos val="l"/>
        <c:majorGridlines>
          <c:spPr>
            <a:ln>
              <a:solidFill>
                <a:schemeClr val="bg1">
                  <a:lumMod val="85000"/>
                </a:schemeClr>
              </a:solidFill>
            </a:ln>
          </c:spPr>
        </c:majorGridlines>
        <c:numFmt formatCode="General" sourceLinked="1"/>
        <c:majorTickMark val="none"/>
        <c:minorTickMark val="none"/>
        <c:tickLblPos val="nextTo"/>
        <c:crossAx val="213352960"/>
        <c:crosses val="autoZero"/>
        <c:crossBetween val="between"/>
        <c:majorUnit val="1"/>
      </c:valAx>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plotArea>
    <c:plotVisOnly val="1"/>
    <c:dispBlanksAs val="gap"/>
    <c:showDLblsOverMax val="0"/>
  </c:chart>
  <c:printSettings>
    <c:headerFooter/>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overlay val="0"/>
    </c:title>
    <c:autoTitleDeleted val="0"/>
    <c:plotArea>
      <c:layout/>
      <c:barChart>
        <c:barDir val="col"/>
        <c:grouping val="clustered"/>
        <c:varyColors val="0"/>
        <c:ser>
          <c:idx val="0"/>
          <c:order val="0"/>
          <c:tx>
            <c:v>C6</c:v>
          </c:tx>
          <c:invertIfNegative val="0"/>
          <c:dLbls>
            <c:txPr>
              <a:bodyPr/>
              <a:lstStyle/>
              <a:p>
                <a:pPr>
                  <a:defRPr b="1">
                    <a:solidFill>
                      <a:schemeClr val="bg1"/>
                    </a:solidFill>
                  </a:defRPr>
                </a:pPr>
                <a:endParaRPr lang="en-US"/>
              </a:p>
            </c:txPr>
            <c:dLblPos val="inEnd"/>
            <c:showLegendKey val="0"/>
            <c:showVal val="1"/>
            <c:showCatName val="0"/>
            <c:showSerName val="0"/>
            <c:showPercent val="0"/>
            <c:showBubbleSize val="0"/>
            <c:showLeaderLines val="0"/>
          </c:dLbls>
          <c:cat>
            <c:numRef>
              <c:f>Foglio2!$Y$89:$Y$93</c:f>
              <c:numCache>
                <c:formatCode>General</c:formatCode>
                <c:ptCount val="5"/>
                <c:pt idx="0">
                  <c:v>1</c:v>
                </c:pt>
                <c:pt idx="1">
                  <c:v>2</c:v>
                </c:pt>
                <c:pt idx="2">
                  <c:v>3</c:v>
                </c:pt>
                <c:pt idx="3">
                  <c:v>4</c:v>
                </c:pt>
                <c:pt idx="4">
                  <c:v>5</c:v>
                </c:pt>
              </c:numCache>
            </c:numRef>
          </c:cat>
          <c:val>
            <c:numRef>
              <c:f>Foglio2!$Z$89:$Z$93</c:f>
              <c:numCache>
                <c:formatCode>General</c:formatCode>
                <c:ptCount val="5"/>
                <c:pt idx="0">
                  <c:v>7</c:v>
                </c:pt>
                <c:pt idx="1">
                  <c:v>8</c:v>
                </c:pt>
                <c:pt idx="2">
                  <c:v>2</c:v>
                </c:pt>
                <c:pt idx="3">
                  <c:v>0</c:v>
                </c:pt>
                <c:pt idx="4">
                  <c:v>0</c:v>
                </c:pt>
              </c:numCache>
            </c:numRef>
          </c:val>
        </c:ser>
        <c:dLbls>
          <c:showLegendKey val="0"/>
          <c:showVal val="0"/>
          <c:showCatName val="0"/>
          <c:showSerName val="0"/>
          <c:showPercent val="0"/>
          <c:showBubbleSize val="0"/>
        </c:dLbls>
        <c:gapWidth val="75"/>
        <c:overlap val="40"/>
        <c:axId val="214617088"/>
        <c:axId val="215327296"/>
        <c:extLst>
          <c:ext xmlns:c15="http://schemas.microsoft.com/office/drawing/2012/chart" uri="{02D57815-91ED-43cb-92C2-25804820EDAC}">
            <c15:filteredBarSeries>
              <c15:ser>
                <c:idx val="1"/>
                <c:order val="0"/>
                <c:tx>
                  <c:v>Target</c:v>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it-IT"/>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[5]analisi_problematiche!$A$19:$A$29</c15:sqref>
                        </c15:formulaRef>
                      </c:ext>
                    </c:extLst>
                    <c:strCache>
                      <c:ptCount val="11"/>
                      <c:pt idx="0">
                        <c:v>Ortografia</c:v>
                      </c:pt>
                      <c:pt idx="1">
                        <c:v>Maiuscolo/minuscolo</c:v>
                      </c:pt>
                      <c:pt idx="2">
                        <c:v>Pronomi</c:v>
                      </c:pt>
                      <c:pt idx="3">
                        <c:v>Articoli</c:v>
                      </c:pt>
                      <c:pt idx="4">
                        <c:v>Flessione verbale</c:v>
                      </c:pt>
                      <c:pt idx="5">
                        <c:v>Allineamento soggetto e verbo di modo finito</c:v>
                      </c:pt>
                      <c:pt idx="6">
                        <c:v>Disambiguazione </c:v>
                      </c:pt>
                      <c:pt idx="7">
                        <c:v>Concordanza </c:v>
                      </c:pt>
                      <c:pt idx="8">
                        <c:v>Utilizzo di parole non esistenti nel lessico</c:v>
                      </c:pt>
                      <c:pt idx="9">
                        <c:v>Gruppo sintattico</c:v>
                      </c:pt>
                      <c:pt idx="10">
                        <c:v>Ordine delle parole nella frase</c:v>
                      </c:pt>
                    </c:strCache>
                  </c:strRef>
                </c:cat>
                <c:val>
                  <c:numRef>
                    <c:extLst>
                      <c:ext uri="{02D57815-91ED-43cb-92C2-25804820EDAC}">
                        <c15:formulaRef>
                          <c15:sqref>[5]analisi_problematiche!$B$35:$P$35</c15:sqref>
                        </c15:formulaRef>
                      </c:ext>
                    </c:extLst>
                    <c:numCache>
                      <c:formatCode>General</c:formatCode>
                      <c:ptCount val="15"/>
                    </c:numCache>
                  </c:numRef>
                </c:val>
              </c15:ser>
            </c15:filteredBarSeries>
          </c:ext>
        </c:extLst>
      </c:barChart>
      <c:catAx>
        <c:axId val="214617088"/>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215327296"/>
        <c:crosses val="autoZero"/>
        <c:auto val="1"/>
        <c:lblAlgn val="ctr"/>
        <c:lblOffset val="100"/>
        <c:noMultiLvlLbl val="0"/>
      </c:catAx>
      <c:valAx>
        <c:axId val="215327296"/>
        <c:scaling>
          <c:orientation val="minMax"/>
          <c:max val="10"/>
        </c:scaling>
        <c:delete val="0"/>
        <c:axPos val="l"/>
        <c:majorGridlines>
          <c:spPr>
            <a:ln>
              <a:solidFill>
                <a:schemeClr val="bg1">
                  <a:lumMod val="85000"/>
                </a:schemeClr>
              </a:solidFill>
            </a:ln>
          </c:spPr>
        </c:majorGridlines>
        <c:numFmt formatCode="General" sourceLinked="1"/>
        <c:majorTickMark val="none"/>
        <c:minorTickMark val="none"/>
        <c:tickLblPos val="nextTo"/>
        <c:crossAx val="214617088"/>
        <c:crosses val="autoZero"/>
        <c:crossBetween val="between"/>
        <c:majorUnit val="1"/>
      </c:valAx>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plotArea>
    <c:plotVisOnly val="1"/>
    <c:dispBlanksAs val="gap"/>
    <c:showDLblsOverMax val="0"/>
  </c:chart>
  <c:printSettings>
    <c:headerFooter/>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overlay val="0"/>
    </c:title>
    <c:autoTitleDeleted val="0"/>
    <c:plotArea>
      <c:layout/>
      <c:barChart>
        <c:barDir val="col"/>
        <c:grouping val="clustered"/>
        <c:varyColors val="0"/>
        <c:ser>
          <c:idx val="0"/>
          <c:order val="0"/>
          <c:tx>
            <c:v>C8</c:v>
          </c:tx>
          <c:invertIfNegative val="0"/>
          <c:dLbls>
            <c:txPr>
              <a:bodyPr/>
              <a:lstStyle/>
              <a:p>
                <a:pPr>
                  <a:defRPr b="1">
                    <a:solidFill>
                      <a:schemeClr val="bg1"/>
                    </a:solidFill>
                  </a:defRPr>
                </a:pPr>
                <a:endParaRPr lang="en-US"/>
              </a:p>
            </c:txPr>
            <c:dLblPos val="inEnd"/>
            <c:showLegendKey val="0"/>
            <c:showVal val="1"/>
            <c:showCatName val="0"/>
            <c:showSerName val="0"/>
            <c:showPercent val="0"/>
            <c:showBubbleSize val="0"/>
            <c:showLeaderLines val="0"/>
          </c:dLbls>
          <c:cat>
            <c:numRef>
              <c:f>Foglio2!$AP$89:$AP$93</c:f>
              <c:numCache>
                <c:formatCode>General</c:formatCode>
                <c:ptCount val="5"/>
                <c:pt idx="0">
                  <c:v>1</c:v>
                </c:pt>
                <c:pt idx="1">
                  <c:v>2</c:v>
                </c:pt>
                <c:pt idx="2">
                  <c:v>3</c:v>
                </c:pt>
                <c:pt idx="3">
                  <c:v>4</c:v>
                </c:pt>
                <c:pt idx="4">
                  <c:v>5</c:v>
                </c:pt>
              </c:numCache>
            </c:numRef>
          </c:cat>
          <c:val>
            <c:numRef>
              <c:f>Foglio2!$AQ$89:$AQ$93</c:f>
              <c:numCache>
                <c:formatCode>General</c:formatCode>
                <c:ptCount val="5"/>
                <c:pt idx="0">
                  <c:v>11</c:v>
                </c:pt>
                <c:pt idx="1">
                  <c:v>6</c:v>
                </c:pt>
                <c:pt idx="2">
                  <c:v>0</c:v>
                </c:pt>
                <c:pt idx="3">
                  <c:v>0</c:v>
                </c:pt>
                <c:pt idx="4">
                  <c:v>0</c:v>
                </c:pt>
              </c:numCache>
            </c:numRef>
          </c:val>
        </c:ser>
        <c:dLbls>
          <c:showLegendKey val="0"/>
          <c:showVal val="0"/>
          <c:showCatName val="0"/>
          <c:showSerName val="0"/>
          <c:showPercent val="0"/>
          <c:showBubbleSize val="0"/>
        </c:dLbls>
        <c:gapWidth val="75"/>
        <c:overlap val="40"/>
        <c:axId val="213353984"/>
        <c:axId val="215329024"/>
        <c:extLst>
          <c:ext xmlns:c15="http://schemas.microsoft.com/office/drawing/2012/chart" uri="{02D57815-91ED-43cb-92C2-25804820EDAC}">
            <c15:filteredBarSeries>
              <c15:ser>
                <c:idx val="1"/>
                <c:order val="0"/>
                <c:tx>
                  <c:v>Target</c:v>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it-IT"/>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[2]analisi_problematiche!$A$19:$A$29</c15:sqref>
                        </c15:formulaRef>
                      </c:ext>
                    </c:extLst>
                    <c:strCache>
                      <c:ptCount val="11"/>
                      <c:pt idx="0">
                        <c:v>Ortografia</c:v>
                      </c:pt>
                      <c:pt idx="1">
                        <c:v>Maiuscolo/minuscolo</c:v>
                      </c:pt>
                      <c:pt idx="2">
                        <c:v>Pronomi</c:v>
                      </c:pt>
                      <c:pt idx="3">
                        <c:v>Articoli</c:v>
                      </c:pt>
                      <c:pt idx="4">
                        <c:v>Flessione verbale</c:v>
                      </c:pt>
                      <c:pt idx="5">
                        <c:v>Allineamento soggetto e verbo di modo finito</c:v>
                      </c:pt>
                      <c:pt idx="6">
                        <c:v>Disambiguazione </c:v>
                      </c:pt>
                      <c:pt idx="7">
                        <c:v>Concordanza </c:v>
                      </c:pt>
                      <c:pt idx="8">
                        <c:v>Utilizzo di parole non esistenti nel lessico</c:v>
                      </c:pt>
                      <c:pt idx="9">
                        <c:v>Gruppo sintattico</c:v>
                      </c:pt>
                      <c:pt idx="10">
                        <c:v>Ordine delle parole nella frase</c:v>
                      </c:pt>
                    </c:strCache>
                  </c:strRef>
                </c:cat>
                <c:val>
                  <c:numRef>
                    <c:extLst>
                      <c:ext uri="{02D57815-91ED-43cb-92C2-25804820EDAC}">
                        <c15:formulaRef>
                          <c15:sqref>[2]analisi_problematiche!$B$35:$P$35</c15:sqref>
                        </c15:formulaRef>
                      </c:ext>
                    </c:extLst>
                    <c:numCache>
                      <c:formatCode>General</c:formatCode>
                      <c:ptCount val="15"/>
                    </c:numCache>
                  </c:numRef>
                </c:val>
              </c15:ser>
            </c15:filteredBarSeries>
          </c:ext>
        </c:extLst>
      </c:barChart>
      <c:catAx>
        <c:axId val="213353984"/>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215329024"/>
        <c:crosses val="autoZero"/>
        <c:auto val="1"/>
        <c:lblAlgn val="ctr"/>
        <c:lblOffset val="100"/>
        <c:noMultiLvlLbl val="0"/>
      </c:catAx>
      <c:valAx>
        <c:axId val="215329024"/>
        <c:scaling>
          <c:orientation val="minMax"/>
          <c:max val="11"/>
        </c:scaling>
        <c:delete val="0"/>
        <c:axPos val="l"/>
        <c:majorGridlines>
          <c:spPr>
            <a:ln>
              <a:solidFill>
                <a:schemeClr val="bg1">
                  <a:lumMod val="85000"/>
                </a:schemeClr>
              </a:solidFill>
            </a:ln>
          </c:spPr>
        </c:majorGridlines>
        <c:numFmt formatCode="General" sourceLinked="1"/>
        <c:majorTickMark val="none"/>
        <c:minorTickMark val="none"/>
        <c:tickLblPos val="nextTo"/>
        <c:crossAx val="213353984"/>
        <c:crosses val="autoZero"/>
        <c:crossBetween val="between"/>
        <c:majorUnit val="1"/>
      </c:valAx>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plotArea>
    <c:plotVisOnly val="1"/>
    <c:dispBlanksAs val="gap"/>
    <c:showDLblsOverMax val="0"/>
  </c:chart>
  <c:printSettings>
    <c:headerFooter/>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overlay val="0"/>
    </c:title>
    <c:autoTitleDeleted val="0"/>
    <c:plotArea>
      <c:layout/>
      <c:barChart>
        <c:barDir val="col"/>
        <c:grouping val="clustered"/>
        <c:varyColors val="0"/>
        <c:ser>
          <c:idx val="0"/>
          <c:order val="0"/>
          <c:tx>
            <c:v>C9</c:v>
          </c:tx>
          <c:invertIfNegative val="0"/>
          <c:dLbls>
            <c:txPr>
              <a:bodyPr/>
              <a:lstStyle/>
              <a:p>
                <a:pPr>
                  <a:defRPr b="1">
                    <a:solidFill>
                      <a:schemeClr val="bg1"/>
                    </a:solidFill>
                  </a:defRPr>
                </a:pPr>
                <a:endParaRPr lang="en-US"/>
              </a:p>
            </c:txPr>
            <c:dLblPos val="inEnd"/>
            <c:showLegendKey val="0"/>
            <c:showVal val="1"/>
            <c:showCatName val="0"/>
            <c:showSerName val="0"/>
            <c:showPercent val="0"/>
            <c:showBubbleSize val="0"/>
            <c:showLeaderLines val="0"/>
          </c:dLbls>
          <c:cat>
            <c:numRef>
              <c:f>Foglio2!$Y$64:$Y$68</c:f>
              <c:numCache>
                <c:formatCode>General</c:formatCode>
                <c:ptCount val="5"/>
                <c:pt idx="0">
                  <c:v>1</c:v>
                </c:pt>
                <c:pt idx="1">
                  <c:v>2</c:v>
                </c:pt>
                <c:pt idx="2">
                  <c:v>3</c:v>
                </c:pt>
                <c:pt idx="3">
                  <c:v>4</c:v>
                </c:pt>
                <c:pt idx="4">
                  <c:v>5</c:v>
                </c:pt>
              </c:numCache>
            </c:numRef>
          </c:cat>
          <c:val>
            <c:numRef>
              <c:f>Foglio2!$Z$64:$Z$68</c:f>
              <c:numCache>
                <c:formatCode>General</c:formatCode>
                <c:ptCount val="5"/>
                <c:pt idx="0">
                  <c:v>0</c:v>
                </c:pt>
                <c:pt idx="1">
                  <c:v>0</c:v>
                </c:pt>
                <c:pt idx="2">
                  <c:v>4</c:v>
                </c:pt>
                <c:pt idx="3">
                  <c:v>10</c:v>
                </c:pt>
                <c:pt idx="4">
                  <c:v>3</c:v>
                </c:pt>
              </c:numCache>
            </c:numRef>
          </c:val>
        </c:ser>
        <c:dLbls>
          <c:showLegendKey val="0"/>
          <c:showVal val="0"/>
          <c:showCatName val="0"/>
          <c:showSerName val="0"/>
          <c:showPercent val="0"/>
          <c:showBubbleSize val="0"/>
        </c:dLbls>
        <c:gapWidth val="75"/>
        <c:overlap val="40"/>
        <c:axId val="213354496"/>
        <c:axId val="215331328"/>
        <c:extLst>
          <c:ext xmlns:c15="http://schemas.microsoft.com/office/drawing/2012/chart" uri="{02D57815-91ED-43cb-92C2-25804820EDAC}">
            <c15:filteredBarSeries>
              <c15:ser>
                <c:idx val="1"/>
                <c:order val="0"/>
                <c:tx>
                  <c:v>Target</c:v>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it-IT"/>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[6]analisi_problematiche!$A$19:$A$29</c15:sqref>
                        </c15:formulaRef>
                      </c:ext>
                    </c:extLst>
                    <c:strCache>
                      <c:ptCount val="11"/>
                      <c:pt idx="0">
                        <c:v>Ortografia</c:v>
                      </c:pt>
                      <c:pt idx="1">
                        <c:v>Maiuscolo/minuscolo</c:v>
                      </c:pt>
                      <c:pt idx="2">
                        <c:v>Pronomi</c:v>
                      </c:pt>
                      <c:pt idx="3">
                        <c:v>Articoli</c:v>
                      </c:pt>
                      <c:pt idx="4">
                        <c:v>Flessione verbale</c:v>
                      </c:pt>
                      <c:pt idx="5">
                        <c:v>Allineamento soggetto e verbo di modo finito</c:v>
                      </c:pt>
                      <c:pt idx="6">
                        <c:v>Disambiguazione </c:v>
                      </c:pt>
                      <c:pt idx="7">
                        <c:v>Concordanza </c:v>
                      </c:pt>
                      <c:pt idx="8">
                        <c:v>Utilizzo di parole non esistenti nel lessico</c:v>
                      </c:pt>
                      <c:pt idx="9">
                        <c:v>Gruppo sintattico</c:v>
                      </c:pt>
                      <c:pt idx="10">
                        <c:v>Ordine delle parole nella frase</c:v>
                      </c:pt>
                    </c:strCache>
                  </c:strRef>
                </c:cat>
                <c:val>
                  <c:numRef>
                    <c:extLst>
                      <c:ext uri="{02D57815-91ED-43cb-92C2-25804820EDAC}">
                        <c15:formulaRef>
                          <c15:sqref>[6]analisi_problematiche!$B$35:$P$35</c15:sqref>
                        </c15:formulaRef>
                      </c:ext>
                    </c:extLst>
                    <c:numCache>
                      <c:formatCode>General</c:formatCode>
                      <c:ptCount val="15"/>
                    </c:numCache>
                  </c:numRef>
                </c:val>
              </c15:ser>
            </c15:filteredBarSeries>
          </c:ext>
        </c:extLst>
      </c:barChart>
      <c:catAx>
        <c:axId val="213354496"/>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215331328"/>
        <c:crosses val="autoZero"/>
        <c:auto val="1"/>
        <c:lblAlgn val="ctr"/>
        <c:lblOffset val="100"/>
        <c:noMultiLvlLbl val="0"/>
      </c:catAx>
      <c:valAx>
        <c:axId val="215331328"/>
        <c:scaling>
          <c:orientation val="minMax"/>
          <c:max val="10"/>
        </c:scaling>
        <c:delete val="0"/>
        <c:axPos val="l"/>
        <c:majorGridlines>
          <c:spPr>
            <a:ln>
              <a:solidFill>
                <a:schemeClr val="bg1">
                  <a:lumMod val="85000"/>
                </a:schemeClr>
              </a:solidFill>
            </a:ln>
          </c:spPr>
        </c:majorGridlines>
        <c:numFmt formatCode="General" sourceLinked="1"/>
        <c:majorTickMark val="none"/>
        <c:minorTickMark val="none"/>
        <c:tickLblPos val="nextTo"/>
        <c:crossAx val="213354496"/>
        <c:crosses val="autoZero"/>
        <c:crossBetween val="between"/>
        <c:majorUnit val="1"/>
      </c:valAx>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plotArea>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Programming Experience VS Rules Time</a:t>
            </a:r>
          </a:p>
        </c:rich>
      </c:tx>
      <c:overlay val="0"/>
      <c:spPr>
        <a:noFill/>
        <a:ln w="25400">
          <a:noFill/>
        </a:ln>
      </c:spPr>
    </c:title>
    <c:autoTitleDeleted val="0"/>
    <c:plotArea>
      <c:layout/>
      <c:scatterChart>
        <c:scatterStyle val="lineMarker"/>
        <c:varyColors val="0"/>
        <c:ser>
          <c:idx val="0"/>
          <c:order val="0"/>
          <c:tx>
            <c:v>Programming experience</c:v>
          </c:tx>
          <c:spPr>
            <a:ln w="19050">
              <a:noFill/>
            </a:ln>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47216032370953631"/>
                  <c:y val="-0.3059498597158114"/>
                </c:manualLayout>
              </c:layout>
              <c:numFmt formatCode="General" sourceLinked="0"/>
              <c:spPr>
                <a:noFill/>
                <a:ln w="25400">
                  <a:noFill/>
                </a:ln>
              </c:spPr>
              <c:txPr>
                <a:bodyPr/>
                <a:lstStyle/>
                <a:p>
                  <a:pPr>
                    <a:defRPr sz="900" b="0" i="0" u="none" strike="noStrike" baseline="0">
                      <a:solidFill>
                        <a:srgbClr val="333333"/>
                      </a:solidFill>
                      <a:latin typeface="Calibri"/>
                      <a:ea typeface="Calibri"/>
                      <a:cs typeface="Calibri"/>
                    </a:defRPr>
                  </a:pPr>
                  <a:endParaRPr lang="en-US"/>
                </a:p>
              </c:txPr>
            </c:trendlineLbl>
          </c:trendline>
          <c:xVal>
            <c:numRef>
              <c:f>Foglio1!$P$60:$P$79</c:f>
              <c:numCache>
                <c:formatCode>General</c:formatCode>
                <c:ptCount val="20"/>
                <c:pt idx="0">
                  <c:v>131.5</c:v>
                </c:pt>
                <c:pt idx="1">
                  <c:v>158.875</c:v>
                </c:pt>
                <c:pt idx="2">
                  <c:v>134.875</c:v>
                </c:pt>
                <c:pt idx="3">
                  <c:v>216.5</c:v>
                </c:pt>
                <c:pt idx="4">
                  <c:v>266.75</c:v>
                </c:pt>
                <c:pt idx="5">
                  <c:v>148.25</c:v>
                </c:pt>
                <c:pt idx="6">
                  <c:v>250.125</c:v>
                </c:pt>
                <c:pt idx="7">
                  <c:v>124.625</c:v>
                </c:pt>
                <c:pt idx="8">
                  <c:v>248.25</c:v>
                </c:pt>
                <c:pt idx="9">
                  <c:v>170</c:v>
                </c:pt>
                <c:pt idx="13">
                  <c:v>100</c:v>
                </c:pt>
                <c:pt idx="14">
                  <c:v>155.75</c:v>
                </c:pt>
                <c:pt idx="15">
                  <c:v>334.375</c:v>
                </c:pt>
                <c:pt idx="16">
                  <c:v>100</c:v>
                </c:pt>
                <c:pt idx="17">
                  <c:v>198</c:v>
                </c:pt>
                <c:pt idx="18">
                  <c:v>173.875</c:v>
                </c:pt>
                <c:pt idx="19">
                  <c:v>265.75</c:v>
                </c:pt>
              </c:numCache>
            </c:numRef>
          </c:xVal>
          <c:yVal>
            <c:numRef>
              <c:f>Foglio1!$T$60:$T$79</c:f>
              <c:numCache>
                <c:formatCode>General</c:formatCode>
                <c:ptCount val="20"/>
                <c:pt idx="0">
                  <c:v>3</c:v>
                </c:pt>
                <c:pt idx="1">
                  <c:v>3</c:v>
                </c:pt>
                <c:pt idx="2">
                  <c:v>1</c:v>
                </c:pt>
                <c:pt idx="3">
                  <c:v>1</c:v>
                </c:pt>
                <c:pt idx="4">
                  <c:v>1</c:v>
                </c:pt>
                <c:pt idx="5">
                  <c:v>3</c:v>
                </c:pt>
                <c:pt idx="6">
                  <c:v>1</c:v>
                </c:pt>
                <c:pt idx="7">
                  <c:v>3</c:v>
                </c:pt>
                <c:pt idx="8">
                  <c:v>3</c:v>
                </c:pt>
                <c:pt idx="9">
                  <c:v>3</c:v>
                </c:pt>
                <c:pt idx="13">
                  <c:v>2</c:v>
                </c:pt>
                <c:pt idx="14">
                  <c:v>1</c:v>
                </c:pt>
                <c:pt idx="15">
                  <c:v>2</c:v>
                </c:pt>
                <c:pt idx="16">
                  <c:v>2</c:v>
                </c:pt>
                <c:pt idx="17">
                  <c:v>1</c:v>
                </c:pt>
                <c:pt idx="18">
                  <c:v>1</c:v>
                </c:pt>
                <c:pt idx="19">
                  <c:v>1</c:v>
                </c:pt>
              </c:numCache>
            </c:numRef>
          </c:yVal>
          <c:smooth val="0"/>
        </c:ser>
        <c:dLbls>
          <c:showLegendKey val="0"/>
          <c:showVal val="0"/>
          <c:showCatName val="0"/>
          <c:showSerName val="0"/>
          <c:showPercent val="0"/>
          <c:showBubbleSize val="0"/>
        </c:dLbls>
        <c:axId val="146397952"/>
        <c:axId val="146398528"/>
      </c:scatterChart>
      <c:valAx>
        <c:axId val="1463979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46398528"/>
        <c:crosses val="autoZero"/>
        <c:crossBetween val="midCat"/>
      </c:valAx>
      <c:valAx>
        <c:axId val="1463985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46397952"/>
        <c:crosses val="autoZero"/>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overlay val="0"/>
    </c:title>
    <c:autoTitleDeleted val="0"/>
    <c:plotArea>
      <c:layout/>
      <c:barChart>
        <c:barDir val="col"/>
        <c:grouping val="clustered"/>
        <c:varyColors val="0"/>
        <c:ser>
          <c:idx val="0"/>
          <c:order val="0"/>
          <c:tx>
            <c:v>C10</c:v>
          </c:tx>
          <c:invertIfNegative val="0"/>
          <c:dLbls>
            <c:txPr>
              <a:bodyPr/>
              <a:lstStyle/>
              <a:p>
                <a:pPr>
                  <a:defRPr b="1">
                    <a:solidFill>
                      <a:schemeClr val="bg1"/>
                    </a:solidFill>
                  </a:defRPr>
                </a:pPr>
                <a:endParaRPr lang="en-US"/>
              </a:p>
            </c:txPr>
            <c:dLblPos val="inEnd"/>
            <c:showLegendKey val="0"/>
            <c:showVal val="1"/>
            <c:showCatName val="0"/>
            <c:showSerName val="0"/>
            <c:showPercent val="0"/>
            <c:showBubbleSize val="0"/>
            <c:showLeaderLines val="0"/>
          </c:dLbls>
          <c:cat>
            <c:numRef>
              <c:f>Foglio2!$AP$64:$AP$68</c:f>
              <c:numCache>
                <c:formatCode>General</c:formatCode>
                <c:ptCount val="5"/>
                <c:pt idx="0">
                  <c:v>1</c:v>
                </c:pt>
                <c:pt idx="1">
                  <c:v>2</c:v>
                </c:pt>
                <c:pt idx="2">
                  <c:v>3</c:v>
                </c:pt>
                <c:pt idx="3">
                  <c:v>4</c:v>
                </c:pt>
                <c:pt idx="4">
                  <c:v>5</c:v>
                </c:pt>
              </c:numCache>
            </c:numRef>
          </c:cat>
          <c:val>
            <c:numRef>
              <c:f>Foglio2!$AQ$64:$AQ$68</c:f>
              <c:numCache>
                <c:formatCode>General</c:formatCode>
                <c:ptCount val="5"/>
                <c:pt idx="0">
                  <c:v>7</c:v>
                </c:pt>
                <c:pt idx="1">
                  <c:v>6</c:v>
                </c:pt>
                <c:pt idx="2">
                  <c:v>4</c:v>
                </c:pt>
                <c:pt idx="3">
                  <c:v>0</c:v>
                </c:pt>
                <c:pt idx="4">
                  <c:v>0</c:v>
                </c:pt>
              </c:numCache>
            </c:numRef>
          </c:val>
        </c:ser>
        <c:dLbls>
          <c:showLegendKey val="0"/>
          <c:showVal val="0"/>
          <c:showCatName val="0"/>
          <c:showSerName val="0"/>
          <c:showPercent val="0"/>
          <c:showBubbleSize val="0"/>
        </c:dLbls>
        <c:gapWidth val="75"/>
        <c:overlap val="40"/>
        <c:axId val="213355008"/>
        <c:axId val="215333056"/>
        <c:extLst>
          <c:ext xmlns:c15="http://schemas.microsoft.com/office/drawing/2012/chart" uri="{02D57815-91ED-43cb-92C2-25804820EDAC}">
            <c15:filteredBarSeries>
              <c15:ser>
                <c:idx val="1"/>
                <c:order val="0"/>
                <c:tx>
                  <c:v>Target</c:v>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it-IT"/>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[7]analisi_problematiche!$A$19:$A$29</c15:sqref>
                        </c15:formulaRef>
                      </c:ext>
                    </c:extLst>
                    <c:strCache>
                      <c:ptCount val="11"/>
                      <c:pt idx="0">
                        <c:v>Ortografia</c:v>
                      </c:pt>
                      <c:pt idx="1">
                        <c:v>Maiuscolo/minuscolo</c:v>
                      </c:pt>
                      <c:pt idx="2">
                        <c:v>Pronomi</c:v>
                      </c:pt>
                      <c:pt idx="3">
                        <c:v>Articoli</c:v>
                      </c:pt>
                      <c:pt idx="4">
                        <c:v>Flessione verbale</c:v>
                      </c:pt>
                      <c:pt idx="5">
                        <c:v>Allineamento soggetto e verbo di modo finito</c:v>
                      </c:pt>
                      <c:pt idx="6">
                        <c:v>Disambiguazione </c:v>
                      </c:pt>
                      <c:pt idx="7">
                        <c:v>Concordanza </c:v>
                      </c:pt>
                      <c:pt idx="8">
                        <c:v>Utilizzo di parole non esistenti nel lessico</c:v>
                      </c:pt>
                      <c:pt idx="9">
                        <c:v>Gruppo sintattico</c:v>
                      </c:pt>
                      <c:pt idx="10">
                        <c:v>Ordine delle parole nella frase</c:v>
                      </c:pt>
                    </c:strCache>
                  </c:strRef>
                </c:cat>
                <c:val>
                  <c:numRef>
                    <c:extLst>
                      <c:ext uri="{02D57815-91ED-43cb-92C2-25804820EDAC}">
                        <c15:formulaRef>
                          <c15:sqref>[7]analisi_problematiche!$B$35:$P$35</c15:sqref>
                        </c15:formulaRef>
                      </c:ext>
                    </c:extLst>
                    <c:numCache>
                      <c:formatCode>General</c:formatCode>
                      <c:ptCount val="15"/>
                    </c:numCache>
                  </c:numRef>
                </c:val>
              </c15:ser>
            </c15:filteredBarSeries>
          </c:ext>
        </c:extLst>
      </c:barChart>
      <c:catAx>
        <c:axId val="213355008"/>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215333056"/>
        <c:crosses val="autoZero"/>
        <c:auto val="1"/>
        <c:lblAlgn val="ctr"/>
        <c:lblOffset val="100"/>
        <c:noMultiLvlLbl val="0"/>
      </c:catAx>
      <c:valAx>
        <c:axId val="215333056"/>
        <c:scaling>
          <c:orientation val="minMax"/>
          <c:max val="10"/>
        </c:scaling>
        <c:delete val="0"/>
        <c:axPos val="l"/>
        <c:majorGridlines>
          <c:spPr>
            <a:ln>
              <a:solidFill>
                <a:schemeClr val="bg1">
                  <a:lumMod val="85000"/>
                </a:schemeClr>
              </a:solidFill>
            </a:ln>
          </c:spPr>
        </c:majorGridlines>
        <c:numFmt formatCode="General" sourceLinked="1"/>
        <c:majorTickMark val="none"/>
        <c:minorTickMark val="none"/>
        <c:tickLblPos val="nextTo"/>
        <c:crossAx val="213355008"/>
        <c:crosses val="autoZero"/>
        <c:crossBetween val="between"/>
        <c:majorUnit val="1"/>
      </c:valAx>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plotArea>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0375269590222862"/>
          <c:y val="2.0348837209302327E-2"/>
        </c:manualLayout>
      </c:layout>
      <c:overlay val="0"/>
    </c:title>
    <c:autoTitleDeleted val="0"/>
    <c:plotArea>
      <c:layout>
        <c:manualLayout>
          <c:layoutTarget val="inner"/>
          <c:xMode val="edge"/>
          <c:yMode val="edge"/>
          <c:x val="0.25391034288044673"/>
          <c:y val="0.12970312213880242"/>
          <c:w val="0.39797336080653467"/>
          <c:h val="0.80462346639809557"/>
        </c:manualLayout>
      </c:layout>
      <c:radarChart>
        <c:radarStyle val="marker"/>
        <c:varyColors val="0"/>
        <c:ser>
          <c:idx val="0"/>
          <c:order val="0"/>
          <c:tx>
            <c:v>Radar Chart</c:v>
          </c:tx>
          <c:marker>
            <c:symbol val="none"/>
          </c:marker>
          <c:cat>
            <c:strRef>
              <c:f>Foglio1!$A$42:$A$51</c:f>
              <c:strCache>
                <c:ptCount val="10"/>
                <c:pt idx="0">
                  <c:v>C10</c:v>
                </c:pt>
                <c:pt idx="1">
                  <c:v>C9</c:v>
                </c:pt>
                <c:pt idx="2">
                  <c:v>C8</c:v>
                </c:pt>
                <c:pt idx="3">
                  <c:v>C7</c:v>
                </c:pt>
                <c:pt idx="4">
                  <c:v>C6</c:v>
                </c:pt>
                <c:pt idx="5">
                  <c:v>C5</c:v>
                </c:pt>
                <c:pt idx="6">
                  <c:v>C4</c:v>
                </c:pt>
                <c:pt idx="7">
                  <c:v>C3</c:v>
                </c:pt>
                <c:pt idx="8">
                  <c:v>C2</c:v>
                </c:pt>
                <c:pt idx="9">
                  <c:v>C1</c:v>
                </c:pt>
              </c:strCache>
            </c:strRef>
          </c:cat>
          <c:val>
            <c:numRef>
              <c:f>Foglio1!$N$42:$N$51</c:f>
              <c:numCache>
                <c:formatCode>General</c:formatCode>
                <c:ptCount val="10"/>
                <c:pt idx="0">
                  <c:v>3.1764705882352944</c:v>
                </c:pt>
                <c:pt idx="1">
                  <c:v>2.9411764705882355</c:v>
                </c:pt>
                <c:pt idx="2">
                  <c:v>3.6470588235294117</c:v>
                </c:pt>
                <c:pt idx="3">
                  <c:v>2.5882352941176472</c:v>
                </c:pt>
                <c:pt idx="4">
                  <c:v>3.2941176470588234</c:v>
                </c:pt>
                <c:pt idx="5">
                  <c:v>2.7647058823529411</c:v>
                </c:pt>
                <c:pt idx="6">
                  <c:v>2.5882352941176472</c:v>
                </c:pt>
                <c:pt idx="7">
                  <c:v>2.7647058823529411</c:v>
                </c:pt>
                <c:pt idx="8">
                  <c:v>3</c:v>
                </c:pt>
                <c:pt idx="9">
                  <c:v>2.4705882352941178</c:v>
                </c:pt>
              </c:numCache>
            </c:numRef>
          </c:val>
        </c:ser>
        <c:dLbls>
          <c:showLegendKey val="0"/>
          <c:showVal val="0"/>
          <c:showCatName val="0"/>
          <c:showSerName val="0"/>
          <c:showPercent val="0"/>
          <c:showBubbleSize val="0"/>
        </c:dLbls>
        <c:axId val="210813952"/>
        <c:axId val="212149376"/>
      </c:radarChart>
      <c:catAx>
        <c:axId val="2108139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212149376"/>
        <c:crosses val="autoZero"/>
        <c:auto val="1"/>
        <c:lblAlgn val="ctr"/>
        <c:lblOffset val="100"/>
        <c:noMultiLvlLbl val="0"/>
      </c:catAx>
      <c:valAx>
        <c:axId val="21214937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21081395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Programming Experience VS Rules Time</a:t>
            </a:r>
          </a:p>
        </c:rich>
      </c:tx>
      <c:overlay val="0"/>
      <c:spPr>
        <a:noFill/>
        <a:ln w="25400">
          <a:noFill/>
        </a:ln>
      </c:spPr>
    </c:title>
    <c:autoTitleDeleted val="0"/>
    <c:plotArea>
      <c:layout/>
      <c:scatterChart>
        <c:scatterStyle val="lineMarker"/>
        <c:varyColors val="0"/>
        <c:ser>
          <c:idx val="1"/>
          <c:order val="1"/>
          <c:spPr>
            <a:ln w="19050">
              <a:noFill/>
            </a:ln>
          </c:spPr>
          <c:xVal>
            <c:numRef>
              <c:f>Foglio1!$T$60:$T$79</c:f>
              <c:numCache>
                <c:formatCode>General</c:formatCode>
                <c:ptCount val="20"/>
                <c:pt idx="0">
                  <c:v>3</c:v>
                </c:pt>
                <c:pt idx="1">
                  <c:v>3</c:v>
                </c:pt>
                <c:pt idx="2">
                  <c:v>1</c:v>
                </c:pt>
                <c:pt idx="3">
                  <c:v>1</c:v>
                </c:pt>
                <c:pt idx="4">
                  <c:v>1</c:v>
                </c:pt>
                <c:pt idx="5">
                  <c:v>3</c:v>
                </c:pt>
                <c:pt idx="6">
                  <c:v>1</c:v>
                </c:pt>
                <c:pt idx="7">
                  <c:v>3</c:v>
                </c:pt>
                <c:pt idx="8">
                  <c:v>3</c:v>
                </c:pt>
                <c:pt idx="9">
                  <c:v>3</c:v>
                </c:pt>
                <c:pt idx="13">
                  <c:v>2</c:v>
                </c:pt>
                <c:pt idx="14">
                  <c:v>1</c:v>
                </c:pt>
                <c:pt idx="15">
                  <c:v>2</c:v>
                </c:pt>
                <c:pt idx="16">
                  <c:v>2</c:v>
                </c:pt>
                <c:pt idx="17">
                  <c:v>1</c:v>
                </c:pt>
                <c:pt idx="18">
                  <c:v>1</c:v>
                </c:pt>
                <c:pt idx="19">
                  <c:v>1</c:v>
                </c:pt>
              </c:numCache>
            </c:numRef>
          </c:xVal>
          <c:yVal>
            <c:numRef>
              <c:f>Foglio1!$P$60:$P$79</c:f>
              <c:numCache>
                <c:formatCode>General</c:formatCode>
                <c:ptCount val="20"/>
                <c:pt idx="0">
                  <c:v>131.5</c:v>
                </c:pt>
                <c:pt idx="1">
                  <c:v>158.875</c:v>
                </c:pt>
                <c:pt idx="2">
                  <c:v>134.875</c:v>
                </c:pt>
                <c:pt idx="3">
                  <c:v>216.5</c:v>
                </c:pt>
                <c:pt idx="4">
                  <c:v>266.75</c:v>
                </c:pt>
                <c:pt idx="5">
                  <c:v>148.25</c:v>
                </c:pt>
                <c:pt idx="6">
                  <c:v>250.125</c:v>
                </c:pt>
                <c:pt idx="7">
                  <c:v>124.625</c:v>
                </c:pt>
                <c:pt idx="8">
                  <c:v>248.25</c:v>
                </c:pt>
                <c:pt idx="9">
                  <c:v>170</c:v>
                </c:pt>
                <c:pt idx="13">
                  <c:v>100</c:v>
                </c:pt>
                <c:pt idx="14">
                  <c:v>155.75</c:v>
                </c:pt>
                <c:pt idx="15">
                  <c:v>334.375</c:v>
                </c:pt>
                <c:pt idx="16">
                  <c:v>100</c:v>
                </c:pt>
                <c:pt idx="17">
                  <c:v>198</c:v>
                </c:pt>
                <c:pt idx="18">
                  <c:v>173.875</c:v>
                </c:pt>
                <c:pt idx="19">
                  <c:v>265.75</c:v>
                </c:pt>
              </c:numCache>
            </c:numRef>
          </c:yVal>
          <c:smooth val="0"/>
        </c:ser>
        <c:ser>
          <c:idx val="0"/>
          <c:order val="0"/>
          <c:tx>
            <c:v>Programming experience</c:v>
          </c:tx>
          <c:spPr>
            <a:ln w="19050">
              <a:noFill/>
            </a:ln>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47216032370953631"/>
                  <c:y val="-0.3059498597158114"/>
                </c:manualLayout>
              </c:layout>
              <c:numFmt formatCode="General" sourceLinked="0"/>
              <c:spPr>
                <a:noFill/>
                <a:ln w="25400">
                  <a:noFill/>
                </a:ln>
              </c:spPr>
              <c:txPr>
                <a:bodyPr/>
                <a:lstStyle/>
                <a:p>
                  <a:pPr>
                    <a:defRPr sz="900" b="0" i="0" u="none" strike="noStrike" baseline="0">
                      <a:solidFill>
                        <a:srgbClr val="333333"/>
                      </a:solidFill>
                      <a:latin typeface="Calibri"/>
                      <a:ea typeface="Calibri"/>
                      <a:cs typeface="Calibri"/>
                    </a:defRPr>
                  </a:pPr>
                  <a:endParaRPr lang="en-US"/>
                </a:p>
              </c:txPr>
            </c:trendlineLbl>
          </c:trendline>
          <c:xVal>
            <c:numRef>
              <c:f>Foglio1!$T$60:$T$79</c:f>
              <c:numCache>
                <c:formatCode>General</c:formatCode>
                <c:ptCount val="20"/>
                <c:pt idx="0">
                  <c:v>3</c:v>
                </c:pt>
                <c:pt idx="1">
                  <c:v>3</c:v>
                </c:pt>
                <c:pt idx="2">
                  <c:v>1</c:v>
                </c:pt>
                <c:pt idx="3">
                  <c:v>1</c:v>
                </c:pt>
                <c:pt idx="4">
                  <c:v>1</c:v>
                </c:pt>
                <c:pt idx="5">
                  <c:v>3</c:v>
                </c:pt>
                <c:pt idx="6">
                  <c:v>1</c:v>
                </c:pt>
                <c:pt idx="7">
                  <c:v>3</c:v>
                </c:pt>
                <c:pt idx="8">
                  <c:v>3</c:v>
                </c:pt>
                <c:pt idx="9">
                  <c:v>3</c:v>
                </c:pt>
                <c:pt idx="13">
                  <c:v>2</c:v>
                </c:pt>
                <c:pt idx="14">
                  <c:v>1</c:v>
                </c:pt>
                <c:pt idx="15">
                  <c:v>2</c:v>
                </c:pt>
                <c:pt idx="16">
                  <c:v>2</c:v>
                </c:pt>
                <c:pt idx="17">
                  <c:v>1</c:v>
                </c:pt>
                <c:pt idx="18">
                  <c:v>1</c:v>
                </c:pt>
                <c:pt idx="19">
                  <c:v>1</c:v>
                </c:pt>
              </c:numCache>
            </c:numRef>
          </c:xVal>
          <c:yVal>
            <c:numRef>
              <c:f>Foglio1!$P$60:$P$79</c:f>
              <c:numCache>
                <c:formatCode>General</c:formatCode>
                <c:ptCount val="20"/>
                <c:pt idx="0">
                  <c:v>131.5</c:v>
                </c:pt>
                <c:pt idx="1">
                  <c:v>158.875</c:v>
                </c:pt>
                <c:pt idx="2">
                  <c:v>134.875</c:v>
                </c:pt>
                <c:pt idx="3">
                  <c:v>216.5</c:v>
                </c:pt>
                <c:pt idx="4">
                  <c:v>266.75</c:v>
                </c:pt>
                <c:pt idx="5">
                  <c:v>148.25</c:v>
                </c:pt>
                <c:pt idx="6">
                  <c:v>250.125</c:v>
                </c:pt>
                <c:pt idx="7">
                  <c:v>124.625</c:v>
                </c:pt>
                <c:pt idx="8">
                  <c:v>248.25</c:v>
                </c:pt>
                <c:pt idx="9">
                  <c:v>170</c:v>
                </c:pt>
                <c:pt idx="13">
                  <c:v>100</c:v>
                </c:pt>
                <c:pt idx="14">
                  <c:v>155.75</c:v>
                </c:pt>
                <c:pt idx="15">
                  <c:v>334.375</c:v>
                </c:pt>
                <c:pt idx="16">
                  <c:v>100</c:v>
                </c:pt>
                <c:pt idx="17">
                  <c:v>198</c:v>
                </c:pt>
                <c:pt idx="18">
                  <c:v>173.875</c:v>
                </c:pt>
                <c:pt idx="19">
                  <c:v>265.75</c:v>
                </c:pt>
              </c:numCache>
            </c:numRef>
          </c:yVal>
          <c:smooth val="0"/>
        </c:ser>
        <c:dLbls>
          <c:showLegendKey val="0"/>
          <c:showVal val="0"/>
          <c:showCatName val="0"/>
          <c:showSerName val="0"/>
          <c:showPercent val="0"/>
          <c:showBubbleSize val="0"/>
        </c:dLbls>
        <c:axId val="212151104"/>
        <c:axId val="212151680"/>
      </c:scatterChart>
      <c:valAx>
        <c:axId val="2121511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212151680"/>
        <c:crosses val="autoZero"/>
        <c:crossBetween val="midCat"/>
      </c:valAx>
      <c:valAx>
        <c:axId val="212151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212151104"/>
        <c:crosses val="autoZero"/>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Programming</a:t>
            </a:r>
            <a:r>
              <a:rPr lang="en-US" baseline="0"/>
              <a:t> Experience VS Tool Evaluation</a:t>
            </a:r>
            <a:endParaRPr lang="en-US"/>
          </a:p>
        </c:rich>
      </c:tx>
      <c:layout>
        <c:manualLayout>
          <c:xMode val="edge"/>
          <c:yMode val="edge"/>
          <c:x val="0.25716746773062482"/>
          <c:y val="2.4714235569963543E-2"/>
        </c:manualLayout>
      </c:layout>
      <c:overlay val="0"/>
      <c:spPr>
        <a:noFill/>
        <a:ln w="25400">
          <a:noFill/>
        </a:ln>
      </c:spPr>
    </c:title>
    <c:autoTitleDeleted val="0"/>
    <c:plotArea>
      <c:layout/>
      <c:scatterChart>
        <c:scatterStyle val="lineMarker"/>
        <c:varyColors val="0"/>
        <c:ser>
          <c:idx val="0"/>
          <c:order val="0"/>
          <c:tx>
            <c:v>Evaluation</c:v>
          </c:tx>
          <c:spPr>
            <a:ln w="19050">
              <a:noFill/>
            </a:ln>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52228756328191794"/>
                  <c:y val="-0.23145368111971054"/>
                </c:manualLayout>
              </c:layout>
              <c:numFmt formatCode="General" sourceLinked="0"/>
              <c:spPr>
                <a:noFill/>
                <a:ln w="25400">
                  <a:noFill/>
                </a:ln>
              </c:spPr>
              <c:txPr>
                <a:bodyPr/>
                <a:lstStyle/>
                <a:p>
                  <a:pPr>
                    <a:defRPr sz="1100" b="0" i="0" u="none" strike="noStrike" baseline="0">
                      <a:solidFill>
                        <a:srgbClr val="333333"/>
                      </a:solidFill>
                      <a:latin typeface="Calibri"/>
                      <a:ea typeface="Calibri"/>
                      <a:cs typeface="Calibri"/>
                    </a:defRPr>
                  </a:pPr>
                  <a:endParaRPr lang="en-US"/>
                </a:p>
              </c:txPr>
            </c:trendlineLbl>
          </c:trendline>
          <c:xVal>
            <c:numRef>
              <c:f>Foglio1!$T$60:$T$79</c:f>
              <c:numCache>
                <c:formatCode>General</c:formatCode>
                <c:ptCount val="20"/>
                <c:pt idx="0">
                  <c:v>3</c:v>
                </c:pt>
                <c:pt idx="1">
                  <c:v>3</c:v>
                </c:pt>
                <c:pt idx="2">
                  <c:v>1</c:v>
                </c:pt>
                <c:pt idx="3">
                  <c:v>1</c:v>
                </c:pt>
                <c:pt idx="4">
                  <c:v>1</c:v>
                </c:pt>
                <c:pt idx="5">
                  <c:v>3</c:v>
                </c:pt>
                <c:pt idx="6">
                  <c:v>1</c:v>
                </c:pt>
                <c:pt idx="7">
                  <c:v>3</c:v>
                </c:pt>
                <c:pt idx="8">
                  <c:v>3</c:v>
                </c:pt>
                <c:pt idx="9">
                  <c:v>3</c:v>
                </c:pt>
                <c:pt idx="13">
                  <c:v>2</c:v>
                </c:pt>
                <c:pt idx="14">
                  <c:v>1</c:v>
                </c:pt>
                <c:pt idx="15">
                  <c:v>2</c:v>
                </c:pt>
                <c:pt idx="16">
                  <c:v>2</c:v>
                </c:pt>
                <c:pt idx="17">
                  <c:v>1</c:v>
                </c:pt>
                <c:pt idx="18">
                  <c:v>1</c:v>
                </c:pt>
                <c:pt idx="19">
                  <c:v>1</c:v>
                </c:pt>
              </c:numCache>
            </c:numRef>
          </c:xVal>
          <c:yVal>
            <c:numRef>
              <c:f>Foglio1!$AN$5:$AN$24</c:f>
              <c:numCache>
                <c:formatCode>0.0</c:formatCode>
                <c:ptCount val="20"/>
                <c:pt idx="0">
                  <c:v>3</c:v>
                </c:pt>
                <c:pt idx="1">
                  <c:v>3</c:v>
                </c:pt>
                <c:pt idx="2">
                  <c:v>3</c:v>
                </c:pt>
                <c:pt idx="3">
                  <c:v>2.9</c:v>
                </c:pt>
                <c:pt idx="4">
                  <c:v>2.8</c:v>
                </c:pt>
                <c:pt idx="5">
                  <c:v>2.8</c:v>
                </c:pt>
                <c:pt idx="6">
                  <c:v>2.5</c:v>
                </c:pt>
                <c:pt idx="7">
                  <c:v>2.8</c:v>
                </c:pt>
                <c:pt idx="8">
                  <c:v>2.7</c:v>
                </c:pt>
                <c:pt idx="9">
                  <c:v>2.5</c:v>
                </c:pt>
                <c:pt idx="13">
                  <c:v>2.8</c:v>
                </c:pt>
                <c:pt idx="14">
                  <c:v>2.9</c:v>
                </c:pt>
                <c:pt idx="15">
                  <c:v>2.7</c:v>
                </c:pt>
                <c:pt idx="16">
                  <c:v>2.8</c:v>
                </c:pt>
                <c:pt idx="17">
                  <c:v>2.6</c:v>
                </c:pt>
                <c:pt idx="18">
                  <c:v>2.8</c:v>
                </c:pt>
                <c:pt idx="19">
                  <c:v>2.7</c:v>
                </c:pt>
              </c:numCache>
            </c:numRef>
          </c:yVal>
          <c:smooth val="0"/>
        </c:ser>
        <c:dLbls>
          <c:showLegendKey val="0"/>
          <c:showVal val="0"/>
          <c:showCatName val="0"/>
          <c:showSerName val="0"/>
          <c:showPercent val="0"/>
          <c:showBubbleSize val="0"/>
        </c:dLbls>
        <c:axId val="212153408"/>
        <c:axId val="212153984"/>
      </c:scatterChart>
      <c:valAx>
        <c:axId val="212153408"/>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212153984"/>
        <c:crosses val="autoZero"/>
        <c:crossBetween val="midCat"/>
      </c:valAx>
      <c:valAx>
        <c:axId val="212153984"/>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212153408"/>
        <c:crosses val="autoZero"/>
        <c:crossBetween val="midCat"/>
        <c:majorUnit val="0.5"/>
        <c:minorUnit val="0.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916299268679639"/>
          <c:y val="7.8424740385712649E-2"/>
          <c:w val="0.47852912557729882"/>
          <c:h val="0.81072532237818096"/>
        </c:manualLayout>
      </c:layout>
      <c:radarChart>
        <c:radarStyle val="marker"/>
        <c:varyColors val="0"/>
        <c:ser>
          <c:idx val="0"/>
          <c:order val="0"/>
          <c:tx>
            <c:v>Radar Chart</c:v>
          </c:tx>
          <c:marker>
            <c:symbol val="none"/>
          </c:marker>
          <c:cat>
            <c:strRef>
              <c:f>Foglio1!$A$42:$A$51</c:f>
              <c:strCache>
                <c:ptCount val="10"/>
                <c:pt idx="0">
                  <c:v>C10</c:v>
                </c:pt>
                <c:pt idx="1">
                  <c:v>C9</c:v>
                </c:pt>
                <c:pt idx="2">
                  <c:v>C8</c:v>
                </c:pt>
                <c:pt idx="3">
                  <c:v>C7</c:v>
                </c:pt>
                <c:pt idx="4">
                  <c:v>C6</c:v>
                </c:pt>
                <c:pt idx="5">
                  <c:v>C5</c:v>
                </c:pt>
                <c:pt idx="6">
                  <c:v>C4</c:v>
                </c:pt>
                <c:pt idx="7">
                  <c:v>C3</c:v>
                </c:pt>
                <c:pt idx="8">
                  <c:v>C2</c:v>
                </c:pt>
                <c:pt idx="9">
                  <c:v>C1</c:v>
                </c:pt>
              </c:strCache>
            </c:strRef>
          </c:cat>
          <c:val>
            <c:numRef>
              <c:f>Foglio1!$O$42:$O$51</c:f>
              <c:numCache>
                <c:formatCode>General</c:formatCode>
                <c:ptCount val="10"/>
                <c:pt idx="0">
                  <c:v>79.411764705882362</c:v>
                </c:pt>
                <c:pt idx="1">
                  <c:v>73.529411764705884</c:v>
                </c:pt>
                <c:pt idx="2">
                  <c:v>91.17647058823529</c:v>
                </c:pt>
                <c:pt idx="3">
                  <c:v>64.705882352941174</c:v>
                </c:pt>
                <c:pt idx="4">
                  <c:v>82.35294117647058</c:v>
                </c:pt>
                <c:pt idx="5">
                  <c:v>69.117647058823522</c:v>
                </c:pt>
                <c:pt idx="6">
                  <c:v>64.705882352941174</c:v>
                </c:pt>
                <c:pt idx="7">
                  <c:v>69.117647058823522</c:v>
                </c:pt>
                <c:pt idx="8">
                  <c:v>75</c:v>
                </c:pt>
                <c:pt idx="9">
                  <c:v>61.764705882352942</c:v>
                </c:pt>
              </c:numCache>
            </c:numRef>
          </c:val>
        </c:ser>
        <c:dLbls>
          <c:showLegendKey val="0"/>
          <c:showVal val="0"/>
          <c:showCatName val="0"/>
          <c:showSerName val="0"/>
          <c:showPercent val="0"/>
          <c:showBubbleSize val="0"/>
        </c:dLbls>
        <c:axId val="210816000"/>
        <c:axId val="212155712"/>
      </c:radarChart>
      <c:catAx>
        <c:axId val="2108160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212155712"/>
        <c:crosses val="autoZero"/>
        <c:auto val="1"/>
        <c:lblAlgn val="ctr"/>
        <c:lblOffset val="100"/>
        <c:noMultiLvlLbl val="0"/>
      </c:catAx>
      <c:valAx>
        <c:axId val="212155712"/>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21081600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3.2902875264980203E-2"/>
          <c:y val="3.7959350558567112E-2"/>
          <c:w val="0.87642233015785576"/>
          <c:h val="0.90484704976080321"/>
        </c:manualLayout>
      </c:layout>
      <c:barChart>
        <c:barDir val="bar"/>
        <c:grouping val="percentStacked"/>
        <c:varyColors val="0"/>
        <c:ser>
          <c:idx val="0"/>
          <c:order val="0"/>
          <c:tx>
            <c:v>1</c:v>
          </c:tx>
          <c:invertIfNegative val="0"/>
          <c:cat>
            <c:strRef>
              <c:f>Foglio1!$A$42:$A$51</c:f>
              <c:strCache>
                <c:ptCount val="10"/>
                <c:pt idx="0">
                  <c:v>C10</c:v>
                </c:pt>
                <c:pt idx="1">
                  <c:v>C9</c:v>
                </c:pt>
                <c:pt idx="2">
                  <c:v>C8</c:v>
                </c:pt>
                <c:pt idx="3">
                  <c:v>C7</c:v>
                </c:pt>
                <c:pt idx="4">
                  <c:v>C6</c:v>
                </c:pt>
                <c:pt idx="5">
                  <c:v>C5</c:v>
                </c:pt>
                <c:pt idx="6">
                  <c:v>C4</c:v>
                </c:pt>
                <c:pt idx="7">
                  <c:v>C3</c:v>
                </c:pt>
                <c:pt idx="8">
                  <c:v>C2</c:v>
                </c:pt>
                <c:pt idx="9">
                  <c:v>C1</c:v>
                </c:pt>
              </c:strCache>
            </c:strRef>
          </c:cat>
          <c:val>
            <c:numRef>
              <c:f>Foglio1!$E$42:$E$51</c:f>
              <c:numCache>
                <c:formatCode>General</c:formatCode>
                <c:ptCount val="10"/>
                <c:pt idx="0">
                  <c:v>7</c:v>
                </c:pt>
                <c:pt idx="1">
                  <c:v>0</c:v>
                </c:pt>
                <c:pt idx="2">
                  <c:v>11</c:v>
                </c:pt>
                <c:pt idx="3">
                  <c:v>1</c:v>
                </c:pt>
                <c:pt idx="4">
                  <c:v>7</c:v>
                </c:pt>
                <c:pt idx="5">
                  <c:v>0</c:v>
                </c:pt>
                <c:pt idx="6">
                  <c:v>3</c:v>
                </c:pt>
                <c:pt idx="7">
                  <c:v>0</c:v>
                </c:pt>
                <c:pt idx="8">
                  <c:v>6</c:v>
                </c:pt>
                <c:pt idx="9">
                  <c:v>0</c:v>
                </c:pt>
              </c:numCache>
            </c:numRef>
          </c:val>
          <c:extLst xmlns:c16r2="http://schemas.microsoft.com/office/drawing/2015/06/chart">
            <c:ext xmlns:c16="http://schemas.microsoft.com/office/drawing/2014/chart" uri="{C3380CC4-5D6E-409C-BE32-E72D297353CC}">
              <c16:uniqueId val="{00000000-B6A3-4ACE-B5EF-3D61295CFC23}"/>
            </c:ext>
          </c:extLst>
        </c:ser>
        <c:ser>
          <c:idx val="1"/>
          <c:order val="1"/>
          <c:tx>
            <c:v>2</c:v>
          </c:tx>
          <c:invertIfNegative val="0"/>
          <c:cat>
            <c:strRef>
              <c:f>Foglio1!$A$42:$A$51</c:f>
              <c:strCache>
                <c:ptCount val="10"/>
                <c:pt idx="0">
                  <c:v>C10</c:v>
                </c:pt>
                <c:pt idx="1">
                  <c:v>C9</c:v>
                </c:pt>
                <c:pt idx="2">
                  <c:v>C8</c:v>
                </c:pt>
                <c:pt idx="3">
                  <c:v>C7</c:v>
                </c:pt>
                <c:pt idx="4">
                  <c:v>C6</c:v>
                </c:pt>
                <c:pt idx="5">
                  <c:v>C5</c:v>
                </c:pt>
                <c:pt idx="6">
                  <c:v>C4</c:v>
                </c:pt>
                <c:pt idx="7">
                  <c:v>C3</c:v>
                </c:pt>
                <c:pt idx="8">
                  <c:v>C2</c:v>
                </c:pt>
                <c:pt idx="9">
                  <c:v>C1</c:v>
                </c:pt>
              </c:strCache>
            </c:strRef>
          </c:cat>
          <c:val>
            <c:numRef>
              <c:f>Foglio1!$F$42:$F$51</c:f>
              <c:numCache>
                <c:formatCode>General</c:formatCode>
                <c:ptCount val="10"/>
                <c:pt idx="0">
                  <c:v>6</c:v>
                </c:pt>
                <c:pt idx="1">
                  <c:v>0</c:v>
                </c:pt>
                <c:pt idx="2">
                  <c:v>6</c:v>
                </c:pt>
                <c:pt idx="3">
                  <c:v>1</c:v>
                </c:pt>
                <c:pt idx="4">
                  <c:v>8</c:v>
                </c:pt>
                <c:pt idx="5">
                  <c:v>1</c:v>
                </c:pt>
                <c:pt idx="6">
                  <c:v>8</c:v>
                </c:pt>
                <c:pt idx="7">
                  <c:v>0</c:v>
                </c:pt>
                <c:pt idx="8">
                  <c:v>7</c:v>
                </c:pt>
                <c:pt idx="9">
                  <c:v>1</c:v>
                </c:pt>
              </c:numCache>
            </c:numRef>
          </c:val>
          <c:extLst xmlns:c16r2="http://schemas.microsoft.com/office/drawing/2015/06/chart">
            <c:ext xmlns:c16="http://schemas.microsoft.com/office/drawing/2014/chart" uri="{C3380CC4-5D6E-409C-BE32-E72D297353CC}">
              <c16:uniqueId val="{00000001-B6A3-4ACE-B5EF-3D61295CFC23}"/>
            </c:ext>
          </c:extLst>
        </c:ser>
        <c:ser>
          <c:idx val="2"/>
          <c:order val="2"/>
          <c:tx>
            <c:v>3</c:v>
          </c:tx>
          <c:invertIfNegative val="0"/>
          <c:cat>
            <c:strRef>
              <c:f>Foglio1!$A$42:$A$51</c:f>
              <c:strCache>
                <c:ptCount val="10"/>
                <c:pt idx="0">
                  <c:v>C10</c:v>
                </c:pt>
                <c:pt idx="1">
                  <c:v>C9</c:v>
                </c:pt>
                <c:pt idx="2">
                  <c:v>C8</c:v>
                </c:pt>
                <c:pt idx="3">
                  <c:v>C7</c:v>
                </c:pt>
                <c:pt idx="4">
                  <c:v>C6</c:v>
                </c:pt>
                <c:pt idx="5">
                  <c:v>C5</c:v>
                </c:pt>
                <c:pt idx="6">
                  <c:v>C4</c:v>
                </c:pt>
                <c:pt idx="7">
                  <c:v>C3</c:v>
                </c:pt>
                <c:pt idx="8">
                  <c:v>C2</c:v>
                </c:pt>
                <c:pt idx="9">
                  <c:v>C1</c:v>
                </c:pt>
              </c:strCache>
            </c:strRef>
          </c:cat>
          <c:val>
            <c:numRef>
              <c:f>Foglio1!$G$42:$G$51</c:f>
              <c:numCache>
                <c:formatCode>General</c:formatCode>
                <c:ptCount val="10"/>
                <c:pt idx="0">
                  <c:v>4</c:v>
                </c:pt>
                <c:pt idx="1">
                  <c:v>4</c:v>
                </c:pt>
                <c:pt idx="2">
                  <c:v>0</c:v>
                </c:pt>
                <c:pt idx="3">
                  <c:v>4</c:v>
                </c:pt>
                <c:pt idx="4">
                  <c:v>2</c:v>
                </c:pt>
                <c:pt idx="5">
                  <c:v>4</c:v>
                </c:pt>
                <c:pt idx="6">
                  <c:v>3</c:v>
                </c:pt>
                <c:pt idx="7">
                  <c:v>5</c:v>
                </c:pt>
                <c:pt idx="8">
                  <c:v>2</c:v>
                </c:pt>
                <c:pt idx="9">
                  <c:v>10</c:v>
                </c:pt>
              </c:numCache>
            </c:numRef>
          </c:val>
          <c:extLst xmlns:c16r2="http://schemas.microsoft.com/office/drawing/2015/06/chart">
            <c:ext xmlns:c16="http://schemas.microsoft.com/office/drawing/2014/chart" uri="{C3380CC4-5D6E-409C-BE32-E72D297353CC}">
              <c16:uniqueId val="{00000002-B6A3-4ACE-B5EF-3D61295CFC23}"/>
            </c:ext>
          </c:extLst>
        </c:ser>
        <c:ser>
          <c:idx val="3"/>
          <c:order val="3"/>
          <c:tx>
            <c:v>4</c:v>
          </c:tx>
          <c:invertIfNegative val="0"/>
          <c:cat>
            <c:strRef>
              <c:f>Foglio1!$A$42:$A$51</c:f>
              <c:strCache>
                <c:ptCount val="10"/>
                <c:pt idx="0">
                  <c:v>C10</c:v>
                </c:pt>
                <c:pt idx="1">
                  <c:v>C9</c:v>
                </c:pt>
                <c:pt idx="2">
                  <c:v>C8</c:v>
                </c:pt>
                <c:pt idx="3">
                  <c:v>C7</c:v>
                </c:pt>
                <c:pt idx="4">
                  <c:v>C6</c:v>
                </c:pt>
                <c:pt idx="5">
                  <c:v>C5</c:v>
                </c:pt>
                <c:pt idx="6">
                  <c:v>C4</c:v>
                </c:pt>
                <c:pt idx="7">
                  <c:v>C3</c:v>
                </c:pt>
                <c:pt idx="8">
                  <c:v>C2</c:v>
                </c:pt>
                <c:pt idx="9">
                  <c:v>C1</c:v>
                </c:pt>
              </c:strCache>
            </c:strRef>
          </c:cat>
          <c:val>
            <c:numRef>
              <c:f>Foglio1!$H$42:$H$51</c:f>
              <c:numCache>
                <c:formatCode>General</c:formatCode>
                <c:ptCount val="10"/>
                <c:pt idx="0">
                  <c:v>0</c:v>
                </c:pt>
                <c:pt idx="1">
                  <c:v>10</c:v>
                </c:pt>
                <c:pt idx="2">
                  <c:v>0</c:v>
                </c:pt>
                <c:pt idx="3">
                  <c:v>9</c:v>
                </c:pt>
                <c:pt idx="4">
                  <c:v>0</c:v>
                </c:pt>
                <c:pt idx="5">
                  <c:v>10</c:v>
                </c:pt>
                <c:pt idx="6">
                  <c:v>2</c:v>
                </c:pt>
                <c:pt idx="7">
                  <c:v>11</c:v>
                </c:pt>
                <c:pt idx="8">
                  <c:v>2</c:v>
                </c:pt>
                <c:pt idx="9">
                  <c:v>3</c:v>
                </c:pt>
              </c:numCache>
            </c:numRef>
          </c:val>
          <c:extLst xmlns:c16r2="http://schemas.microsoft.com/office/drawing/2015/06/chart">
            <c:ext xmlns:c16="http://schemas.microsoft.com/office/drawing/2014/chart" uri="{C3380CC4-5D6E-409C-BE32-E72D297353CC}">
              <c16:uniqueId val="{00000003-B6A3-4ACE-B5EF-3D61295CFC23}"/>
            </c:ext>
          </c:extLst>
        </c:ser>
        <c:ser>
          <c:idx val="4"/>
          <c:order val="4"/>
          <c:tx>
            <c:v>5</c:v>
          </c:tx>
          <c:invertIfNegative val="0"/>
          <c:cat>
            <c:strRef>
              <c:f>Foglio1!$A$42:$A$51</c:f>
              <c:strCache>
                <c:ptCount val="10"/>
                <c:pt idx="0">
                  <c:v>C10</c:v>
                </c:pt>
                <c:pt idx="1">
                  <c:v>C9</c:v>
                </c:pt>
                <c:pt idx="2">
                  <c:v>C8</c:v>
                </c:pt>
                <c:pt idx="3">
                  <c:v>C7</c:v>
                </c:pt>
                <c:pt idx="4">
                  <c:v>C6</c:v>
                </c:pt>
                <c:pt idx="5">
                  <c:v>C5</c:v>
                </c:pt>
                <c:pt idx="6">
                  <c:v>C4</c:v>
                </c:pt>
                <c:pt idx="7">
                  <c:v>C3</c:v>
                </c:pt>
                <c:pt idx="8">
                  <c:v>C2</c:v>
                </c:pt>
                <c:pt idx="9">
                  <c:v>C1</c:v>
                </c:pt>
              </c:strCache>
            </c:strRef>
          </c:cat>
          <c:val>
            <c:numRef>
              <c:f>Foglio1!$I$42:$I$51</c:f>
              <c:numCache>
                <c:formatCode>General</c:formatCode>
                <c:ptCount val="10"/>
                <c:pt idx="0">
                  <c:v>0</c:v>
                </c:pt>
                <c:pt idx="1">
                  <c:v>3</c:v>
                </c:pt>
                <c:pt idx="2">
                  <c:v>0</c:v>
                </c:pt>
                <c:pt idx="3">
                  <c:v>2</c:v>
                </c:pt>
                <c:pt idx="4">
                  <c:v>0</c:v>
                </c:pt>
                <c:pt idx="5">
                  <c:v>2</c:v>
                </c:pt>
                <c:pt idx="6">
                  <c:v>1</c:v>
                </c:pt>
                <c:pt idx="7">
                  <c:v>1</c:v>
                </c:pt>
                <c:pt idx="8">
                  <c:v>0</c:v>
                </c:pt>
                <c:pt idx="9">
                  <c:v>3</c:v>
                </c:pt>
              </c:numCache>
            </c:numRef>
          </c:val>
          <c:extLst xmlns:c16r2="http://schemas.microsoft.com/office/drawing/2015/06/chart">
            <c:ext xmlns:c16="http://schemas.microsoft.com/office/drawing/2014/chart" uri="{C3380CC4-5D6E-409C-BE32-E72D297353CC}">
              <c16:uniqueId val="{00000004-B6A3-4ACE-B5EF-3D61295CFC23}"/>
            </c:ext>
          </c:extLst>
        </c:ser>
        <c:dLbls>
          <c:showLegendKey val="0"/>
          <c:showVal val="0"/>
          <c:showCatName val="0"/>
          <c:showSerName val="0"/>
          <c:showPercent val="0"/>
          <c:showBubbleSize val="0"/>
        </c:dLbls>
        <c:gapWidth val="150"/>
        <c:overlap val="100"/>
        <c:axId val="210815488"/>
        <c:axId val="212509824"/>
      </c:barChart>
      <c:catAx>
        <c:axId val="210815488"/>
        <c:scaling>
          <c:orientation val="minMax"/>
        </c:scaling>
        <c:delete val="0"/>
        <c:axPos val="l"/>
        <c:numFmt formatCode="General" sourceLinked="0"/>
        <c:majorTickMark val="out"/>
        <c:minorTickMark val="none"/>
        <c:tickLblPos val="nextTo"/>
        <c:txPr>
          <a:bodyPr/>
          <a:lstStyle/>
          <a:p>
            <a:pPr>
              <a:defRPr sz="800" baseline="0"/>
            </a:pPr>
            <a:endParaRPr lang="en-US"/>
          </a:p>
        </c:txPr>
        <c:crossAx val="212509824"/>
        <c:crosses val="autoZero"/>
        <c:auto val="1"/>
        <c:lblAlgn val="ctr"/>
        <c:lblOffset val="100"/>
        <c:noMultiLvlLbl val="0"/>
      </c:catAx>
      <c:valAx>
        <c:axId val="212509824"/>
        <c:scaling>
          <c:orientation val="minMax"/>
        </c:scaling>
        <c:delete val="0"/>
        <c:axPos val="b"/>
        <c:majorGridlines/>
        <c:numFmt formatCode="0%" sourceLinked="1"/>
        <c:majorTickMark val="out"/>
        <c:minorTickMark val="none"/>
        <c:tickLblPos val="nextTo"/>
        <c:txPr>
          <a:bodyPr/>
          <a:lstStyle/>
          <a:p>
            <a:pPr>
              <a:defRPr sz="800"/>
            </a:pPr>
            <a:endParaRPr lang="en-US"/>
          </a:p>
        </c:txPr>
        <c:crossAx val="210815488"/>
        <c:crosses val="autoZero"/>
        <c:crossBetween val="between"/>
      </c:valAx>
    </c:plotArea>
    <c:legend>
      <c:legendPos val="r"/>
      <c:legendEntry>
        <c:idx val="0"/>
        <c:txPr>
          <a:bodyPr/>
          <a:lstStyle/>
          <a:p>
            <a:pPr>
              <a:defRPr sz="800" b="1" i="0" baseline="0"/>
            </a:pPr>
            <a:endParaRPr lang="en-US"/>
          </a:p>
        </c:txPr>
      </c:legendEntry>
      <c:layout>
        <c:manualLayout>
          <c:xMode val="edge"/>
          <c:yMode val="edge"/>
          <c:x val="0.92803863149856669"/>
          <c:y val="0.10750136777649877"/>
          <c:w val="2.6063054717524379E-2"/>
          <c:h val="0.78285311612313069"/>
        </c:manualLayout>
      </c:layout>
      <c:overlay val="0"/>
      <c:txPr>
        <a:bodyPr/>
        <a:lstStyle/>
        <a:p>
          <a:pPr>
            <a:defRPr sz="800" b="1" i="0" baseline="0"/>
          </a:pPr>
          <a:endParaRPr lang="en-US"/>
        </a:p>
      </c:txPr>
    </c:legend>
    <c:plotVisOnly val="1"/>
    <c:dispBlanksAs val="gap"/>
    <c:showDLblsOverMax val="0"/>
  </c:chart>
  <c:txPr>
    <a:bodyPr/>
    <a:lstStyle/>
    <a:p>
      <a:pPr>
        <a:defRPr sz="1400" baseline="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Programming</a:t>
            </a:r>
            <a:r>
              <a:rPr lang="en-US" baseline="0"/>
              <a:t> Experience VS Tool Evaluation</a:t>
            </a:r>
            <a:endParaRPr lang="en-US"/>
          </a:p>
        </c:rich>
      </c:tx>
      <c:layout>
        <c:manualLayout>
          <c:xMode val="edge"/>
          <c:yMode val="edge"/>
          <c:x val="0.25716746773062482"/>
          <c:y val="2.4714235569963543E-2"/>
        </c:manualLayout>
      </c:layout>
      <c:overlay val="0"/>
      <c:spPr>
        <a:noFill/>
        <a:ln w="25400">
          <a:noFill/>
        </a:ln>
      </c:spPr>
    </c:title>
    <c:autoTitleDeleted val="0"/>
    <c:plotArea>
      <c:layout/>
      <c:scatterChart>
        <c:scatterStyle val="lineMarker"/>
        <c:varyColors val="0"/>
        <c:ser>
          <c:idx val="0"/>
          <c:order val="0"/>
          <c:tx>
            <c:v>Evaluation</c:v>
          </c:tx>
          <c:spPr>
            <a:ln w="19050">
              <a:noFill/>
            </a:ln>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52228756328191794"/>
                  <c:y val="-0.23145368111971054"/>
                </c:manualLayout>
              </c:layout>
              <c:numFmt formatCode="General" sourceLinked="0"/>
              <c:spPr>
                <a:noFill/>
                <a:ln w="25400">
                  <a:noFill/>
                </a:ln>
              </c:spPr>
              <c:txPr>
                <a:bodyPr/>
                <a:lstStyle/>
                <a:p>
                  <a:pPr>
                    <a:defRPr sz="1100" b="0" i="0" u="none" strike="noStrike" baseline="0">
                      <a:solidFill>
                        <a:srgbClr val="333333"/>
                      </a:solidFill>
                      <a:latin typeface="Calibri"/>
                      <a:ea typeface="Calibri"/>
                      <a:cs typeface="Calibri"/>
                    </a:defRPr>
                  </a:pPr>
                  <a:endParaRPr lang="en-US"/>
                </a:p>
              </c:txPr>
            </c:trendlineLbl>
          </c:trendline>
          <c:xVal>
            <c:numRef>
              <c:f>Foglio1!$T$60:$T$79</c:f>
              <c:numCache>
                <c:formatCode>General</c:formatCode>
                <c:ptCount val="20"/>
                <c:pt idx="0">
                  <c:v>3</c:v>
                </c:pt>
                <c:pt idx="1">
                  <c:v>3</c:v>
                </c:pt>
                <c:pt idx="2">
                  <c:v>1</c:v>
                </c:pt>
                <c:pt idx="3">
                  <c:v>1</c:v>
                </c:pt>
                <c:pt idx="4">
                  <c:v>1</c:v>
                </c:pt>
                <c:pt idx="5">
                  <c:v>3</c:v>
                </c:pt>
                <c:pt idx="6">
                  <c:v>1</c:v>
                </c:pt>
                <c:pt idx="7">
                  <c:v>3</c:v>
                </c:pt>
                <c:pt idx="8">
                  <c:v>3</c:v>
                </c:pt>
                <c:pt idx="9">
                  <c:v>3</c:v>
                </c:pt>
                <c:pt idx="13">
                  <c:v>2</c:v>
                </c:pt>
                <c:pt idx="14">
                  <c:v>1</c:v>
                </c:pt>
                <c:pt idx="15">
                  <c:v>2</c:v>
                </c:pt>
                <c:pt idx="16">
                  <c:v>2</c:v>
                </c:pt>
                <c:pt idx="17">
                  <c:v>1</c:v>
                </c:pt>
                <c:pt idx="18">
                  <c:v>1</c:v>
                </c:pt>
                <c:pt idx="19">
                  <c:v>1</c:v>
                </c:pt>
              </c:numCache>
            </c:numRef>
          </c:xVal>
          <c:yVal>
            <c:numRef>
              <c:f>Foglio1!$AO$5:$AO$24</c:f>
              <c:numCache>
                <c:formatCode>@</c:formatCode>
                <c:ptCount val="20"/>
                <c:pt idx="0" formatCode="0.0">
                  <c:v>3.2</c:v>
                </c:pt>
                <c:pt idx="1">
                  <c:v>3.8</c:v>
                </c:pt>
                <c:pt idx="2">
                  <c:v>2.2000000000000002</c:v>
                </c:pt>
                <c:pt idx="3">
                  <c:v>2.9</c:v>
                </c:pt>
                <c:pt idx="4">
                  <c:v>2.6</c:v>
                </c:pt>
                <c:pt idx="5">
                  <c:v>2.8</c:v>
                </c:pt>
                <c:pt idx="6">
                  <c:v>2.7</c:v>
                </c:pt>
                <c:pt idx="7">
                  <c:v>2.2000000000000002</c:v>
                </c:pt>
                <c:pt idx="8">
                  <c:v>2.7</c:v>
                </c:pt>
                <c:pt idx="9">
                  <c:v>2.5</c:v>
                </c:pt>
                <c:pt idx="13">
                  <c:v>2.8</c:v>
                </c:pt>
                <c:pt idx="14">
                  <c:v>2.7</c:v>
                </c:pt>
                <c:pt idx="15">
                  <c:v>3.3</c:v>
                </c:pt>
                <c:pt idx="16">
                  <c:v>3.4</c:v>
                </c:pt>
                <c:pt idx="17">
                  <c:v>3.2</c:v>
                </c:pt>
                <c:pt idx="18">
                  <c:v>3.6</c:v>
                </c:pt>
                <c:pt idx="19">
                  <c:v>3.1</c:v>
                </c:pt>
              </c:numCache>
            </c:numRef>
          </c:yVal>
          <c:smooth val="0"/>
        </c:ser>
        <c:dLbls>
          <c:showLegendKey val="0"/>
          <c:showVal val="0"/>
          <c:showCatName val="0"/>
          <c:showSerName val="0"/>
          <c:showPercent val="0"/>
          <c:showBubbleSize val="0"/>
        </c:dLbls>
        <c:axId val="212512128"/>
        <c:axId val="212512704"/>
      </c:scatterChart>
      <c:valAx>
        <c:axId val="212512128"/>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212512704"/>
        <c:crosses val="autoZero"/>
        <c:crossBetween val="midCat"/>
      </c:valAx>
      <c:valAx>
        <c:axId val="212512704"/>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212512128"/>
        <c:crosses val="autoZero"/>
        <c:crossBetween val="midCat"/>
        <c:majorUnit val="0.5"/>
        <c:minorUnit val="0.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0.xml"/><Relationship Id="rId13" Type="http://schemas.openxmlformats.org/officeDocument/2006/relationships/chart" Target="../charts/chart25.xml"/><Relationship Id="rId18" Type="http://schemas.openxmlformats.org/officeDocument/2006/relationships/chart" Target="../charts/chart30.xml"/><Relationship Id="rId3" Type="http://schemas.openxmlformats.org/officeDocument/2006/relationships/chart" Target="../charts/chart15.xml"/><Relationship Id="rId7" Type="http://schemas.openxmlformats.org/officeDocument/2006/relationships/chart" Target="../charts/chart19.xml"/><Relationship Id="rId12" Type="http://schemas.openxmlformats.org/officeDocument/2006/relationships/chart" Target="../charts/chart24.xml"/><Relationship Id="rId17" Type="http://schemas.openxmlformats.org/officeDocument/2006/relationships/chart" Target="../charts/chart29.xml"/><Relationship Id="rId2" Type="http://schemas.openxmlformats.org/officeDocument/2006/relationships/chart" Target="../charts/chart14.xml"/><Relationship Id="rId16" Type="http://schemas.openxmlformats.org/officeDocument/2006/relationships/chart" Target="../charts/chart28.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5" Type="http://schemas.openxmlformats.org/officeDocument/2006/relationships/chart" Target="../charts/chart2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 Id="rId14"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15</xdr:col>
      <xdr:colOff>137970</xdr:colOff>
      <xdr:row>42</xdr:row>
      <xdr:rowOff>56091</xdr:rowOff>
    </xdr:from>
    <xdr:to>
      <xdr:col>31</xdr:col>
      <xdr:colOff>1030336</xdr:colOff>
      <xdr:row>45</xdr:row>
      <xdr:rowOff>1443567</xdr:rowOff>
    </xdr:to>
    <xdr:graphicFrame macro="">
      <xdr:nvGraphicFramePr>
        <xdr:cNvPr id="8" name="Gra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398317</xdr:colOff>
      <xdr:row>107</xdr:row>
      <xdr:rowOff>90632</xdr:rowOff>
    </xdr:from>
    <xdr:to>
      <xdr:col>17</xdr:col>
      <xdr:colOff>152400</xdr:colOff>
      <xdr:row>138</xdr:row>
      <xdr:rowOff>50800</xdr:rowOff>
    </xdr:to>
    <xdr:graphicFrame macro="">
      <xdr:nvGraphicFramePr>
        <xdr:cNvPr id="5" name="Gra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266700</xdr:colOff>
      <xdr:row>75</xdr:row>
      <xdr:rowOff>101600</xdr:rowOff>
    </xdr:from>
    <xdr:to>
      <xdr:col>26</xdr:col>
      <xdr:colOff>241300</xdr:colOff>
      <xdr:row>90</xdr:row>
      <xdr:rowOff>44450</xdr:rowOff>
    </xdr:to>
    <xdr:graphicFrame macro="">
      <xdr:nvGraphicFramePr>
        <xdr:cNvPr id="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0</xdr:colOff>
      <xdr:row>45</xdr:row>
      <xdr:rowOff>1955800</xdr:rowOff>
    </xdr:from>
    <xdr:to>
      <xdr:col>22</xdr:col>
      <xdr:colOff>298450</xdr:colOff>
      <xdr:row>49</xdr:row>
      <xdr:rowOff>38100</xdr:rowOff>
    </xdr:to>
    <xdr:graphicFrame macro="">
      <xdr:nvGraphicFramePr>
        <xdr:cNvPr id="1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81280</xdr:colOff>
      <xdr:row>75</xdr:row>
      <xdr:rowOff>121920</xdr:rowOff>
    </xdr:from>
    <xdr:to>
      <xdr:col>30</xdr:col>
      <xdr:colOff>614680</xdr:colOff>
      <xdr:row>90</xdr:row>
      <xdr:rowOff>64770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41</xdr:col>
      <xdr:colOff>397510</xdr:colOff>
      <xdr:row>4</xdr:row>
      <xdr:rowOff>290830</xdr:rowOff>
    </xdr:from>
    <xdr:to>
      <xdr:col>43</xdr:col>
      <xdr:colOff>814070</xdr:colOff>
      <xdr:row>5</xdr:row>
      <xdr:rowOff>2211070</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0</xdr:colOff>
      <xdr:row>46</xdr:row>
      <xdr:rowOff>0</xdr:rowOff>
    </xdr:from>
    <xdr:to>
      <xdr:col>29</xdr:col>
      <xdr:colOff>241300</xdr:colOff>
      <xdr:row>49</xdr:row>
      <xdr:rowOff>190500</xdr:rowOff>
    </xdr:to>
    <xdr:graphicFrame macro="">
      <xdr:nvGraphicFramePr>
        <xdr:cNvPr id="1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32</xdr:col>
      <xdr:colOff>215899</xdr:colOff>
      <xdr:row>41</xdr:row>
      <xdr:rowOff>171449</xdr:rowOff>
    </xdr:from>
    <xdr:to>
      <xdr:col>37</xdr:col>
      <xdr:colOff>1619250</xdr:colOff>
      <xdr:row>45</xdr:row>
      <xdr:rowOff>1101725</xdr:rowOff>
    </xdr:to>
    <xdr:graphicFrame macro="">
      <xdr:nvGraphicFramePr>
        <xdr:cNvPr id="9" name="Gra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44</xdr:col>
      <xdr:colOff>0</xdr:colOff>
      <xdr:row>4</xdr:row>
      <xdr:rowOff>0</xdr:rowOff>
    </xdr:from>
    <xdr:to>
      <xdr:col>46</xdr:col>
      <xdr:colOff>416560</xdr:colOff>
      <xdr:row>5</xdr:row>
      <xdr:rowOff>1920240</xdr:rowOff>
    </xdr:to>
    <xdr:graphicFrame macro="">
      <xdr:nvGraphicFramePr>
        <xdr:cNvPr id="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46</xdr:col>
      <xdr:colOff>2895599</xdr:colOff>
      <xdr:row>4</xdr:row>
      <xdr:rowOff>12700</xdr:rowOff>
    </xdr:from>
    <xdr:to>
      <xdr:col>49</xdr:col>
      <xdr:colOff>1388110</xdr:colOff>
      <xdr:row>5</xdr:row>
      <xdr:rowOff>1932940</xdr:rowOff>
    </xdr:to>
    <xdr:graphicFrame macro="">
      <xdr:nvGraphicFramePr>
        <xdr:cNvPr id="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31</xdr:col>
      <xdr:colOff>0</xdr:colOff>
      <xdr:row>76</xdr:row>
      <xdr:rowOff>0</xdr:rowOff>
    </xdr:from>
    <xdr:to>
      <xdr:col>32</xdr:col>
      <xdr:colOff>2514600</xdr:colOff>
      <xdr:row>90</xdr:row>
      <xdr:rowOff>127001</xdr:rowOff>
    </xdr:to>
    <xdr:graphicFrame macro="">
      <xdr:nvGraphicFramePr>
        <xdr:cNvPr id="1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273050</xdr:colOff>
      <xdr:row>110</xdr:row>
      <xdr:rowOff>139700</xdr:rowOff>
    </xdr:from>
    <xdr:to>
      <xdr:col>24</xdr:col>
      <xdr:colOff>279400</xdr:colOff>
      <xdr:row>130</xdr:row>
      <xdr:rowOff>147639</xdr:rowOff>
    </xdr:to>
    <xdr:graphicFrame macro="">
      <xdr:nvGraphicFramePr>
        <xdr:cNvPr id="14"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619125</xdr:colOff>
      <xdr:row>2</xdr:row>
      <xdr:rowOff>33336</xdr:rowOff>
    </xdr:from>
    <xdr:to>
      <xdr:col>19</xdr:col>
      <xdr:colOff>9526</xdr:colOff>
      <xdr:row>22</xdr:row>
      <xdr:rowOff>104775</xdr:rowOff>
    </xdr:to>
    <xdr:graphicFrame macro="">
      <xdr:nvGraphicFramePr>
        <xdr:cNvPr id="5"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640556</xdr:colOff>
      <xdr:row>23</xdr:row>
      <xdr:rowOff>78581</xdr:rowOff>
    </xdr:from>
    <xdr:to>
      <xdr:col>16</xdr:col>
      <xdr:colOff>30956</xdr:colOff>
      <xdr:row>38</xdr:row>
      <xdr:rowOff>107156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43</xdr:row>
      <xdr:rowOff>0</xdr:rowOff>
    </xdr:from>
    <xdr:to>
      <xdr:col>16</xdr:col>
      <xdr:colOff>38100</xdr:colOff>
      <xdr:row>58</xdr:row>
      <xdr:rowOff>28575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62</xdr:row>
      <xdr:rowOff>0</xdr:rowOff>
    </xdr:from>
    <xdr:to>
      <xdr:col>19</xdr:col>
      <xdr:colOff>38101</xdr:colOff>
      <xdr:row>82</xdr:row>
      <xdr:rowOff>71439</xdr:rowOff>
    </xdr:to>
    <xdr:graphicFrame macro="">
      <xdr:nvGraphicFramePr>
        <xdr:cNvPr id="9"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87</xdr:row>
      <xdr:rowOff>0</xdr:rowOff>
    </xdr:from>
    <xdr:to>
      <xdr:col>19</xdr:col>
      <xdr:colOff>38101</xdr:colOff>
      <xdr:row>107</xdr:row>
      <xdr:rowOff>71439</xdr:rowOff>
    </xdr:to>
    <xdr:graphicFrame macro="">
      <xdr:nvGraphicFramePr>
        <xdr:cNvPr id="10"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112</xdr:row>
      <xdr:rowOff>0</xdr:rowOff>
    </xdr:from>
    <xdr:to>
      <xdr:col>19</xdr:col>
      <xdr:colOff>38101</xdr:colOff>
      <xdr:row>132</xdr:row>
      <xdr:rowOff>71439</xdr:rowOff>
    </xdr:to>
    <xdr:graphicFrame macro="">
      <xdr:nvGraphicFramePr>
        <xdr:cNvPr id="11"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21</xdr:col>
      <xdr:colOff>0</xdr:colOff>
      <xdr:row>24</xdr:row>
      <xdr:rowOff>0</xdr:rowOff>
    </xdr:from>
    <xdr:to>
      <xdr:col>28</xdr:col>
      <xdr:colOff>38100</xdr:colOff>
      <xdr:row>39</xdr:row>
      <xdr:rowOff>28575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148</xdr:row>
      <xdr:rowOff>0</xdr:rowOff>
    </xdr:from>
    <xdr:to>
      <xdr:col>13</xdr:col>
      <xdr:colOff>38100</xdr:colOff>
      <xdr:row>163</xdr:row>
      <xdr:rowOff>28575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0</xdr:colOff>
      <xdr:row>148</xdr:row>
      <xdr:rowOff>0</xdr:rowOff>
    </xdr:from>
    <xdr:to>
      <xdr:col>26</xdr:col>
      <xdr:colOff>38100</xdr:colOff>
      <xdr:row>163</xdr:row>
      <xdr:rowOff>28575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31</xdr:col>
      <xdr:colOff>0</xdr:colOff>
      <xdr:row>148</xdr:row>
      <xdr:rowOff>0</xdr:rowOff>
    </xdr:from>
    <xdr:to>
      <xdr:col>38</xdr:col>
      <xdr:colOff>38100</xdr:colOff>
      <xdr:row>163</xdr:row>
      <xdr:rowOff>28575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xdr:col>
      <xdr:colOff>0</xdr:colOff>
      <xdr:row>113</xdr:row>
      <xdr:rowOff>0</xdr:rowOff>
    </xdr:from>
    <xdr:to>
      <xdr:col>38</xdr:col>
      <xdr:colOff>38101</xdr:colOff>
      <xdr:row>133</xdr:row>
      <xdr:rowOff>71439</xdr:rowOff>
    </xdr:to>
    <xdr:graphicFrame macro="">
      <xdr:nvGraphicFramePr>
        <xdr:cNvPr id="16"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45</xdr:col>
      <xdr:colOff>0</xdr:colOff>
      <xdr:row>114</xdr:row>
      <xdr:rowOff>0</xdr:rowOff>
    </xdr:from>
    <xdr:to>
      <xdr:col>55</xdr:col>
      <xdr:colOff>38101</xdr:colOff>
      <xdr:row>134</xdr:row>
      <xdr:rowOff>71439</xdr:rowOff>
    </xdr:to>
    <xdr:graphicFrame macro="">
      <xdr:nvGraphicFramePr>
        <xdr:cNvPr id="18"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62</xdr:col>
      <xdr:colOff>0</xdr:colOff>
      <xdr:row>115</xdr:row>
      <xdr:rowOff>0</xdr:rowOff>
    </xdr:from>
    <xdr:to>
      <xdr:col>72</xdr:col>
      <xdr:colOff>38101</xdr:colOff>
      <xdr:row>135</xdr:row>
      <xdr:rowOff>71439</xdr:rowOff>
    </xdr:to>
    <xdr:graphicFrame macro="">
      <xdr:nvGraphicFramePr>
        <xdr:cNvPr id="19"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78</xdr:col>
      <xdr:colOff>471488</xdr:colOff>
      <xdr:row>115</xdr:row>
      <xdr:rowOff>33337</xdr:rowOff>
    </xdr:from>
    <xdr:to>
      <xdr:col>88</xdr:col>
      <xdr:colOff>509589</xdr:colOff>
      <xdr:row>135</xdr:row>
      <xdr:rowOff>104776</xdr:rowOff>
    </xdr:to>
    <xdr:graphicFrame macro="">
      <xdr:nvGraphicFramePr>
        <xdr:cNvPr id="20"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27</xdr:col>
      <xdr:colOff>0</xdr:colOff>
      <xdr:row>87</xdr:row>
      <xdr:rowOff>0</xdr:rowOff>
    </xdr:from>
    <xdr:to>
      <xdr:col>37</xdr:col>
      <xdr:colOff>38101</xdr:colOff>
      <xdr:row>107</xdr:row>
      <xdr:rowOff>71439</xdr:rowOff>
    </xdr:to>
    <xdr:graphicFrame macro="">
      <xdr:nvGraphicFramePr>
        <xdr:cNvPr id="21"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44</xdr:col>
      <xdr:colOff>0</xdr:colOff>
      <xdr:row>88</xdr:row>
      <xdr:rowOff>0</xdr:rowOff>
    </xdr:from>
    <xdr:to>
      <xdr:col>54</xdr:col>
      <xdr:colOff>38101</xdr:colOff>
      <xdr:row>108</xdr:row>
      <xdr:rowOff>71439</xdr:rowOff>
    </xdr:to>
    <xdr:graphicFrame macro="">
      <xdr:nvGraphicFramePr>
        <xdr:cNvPr id="22"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27</xdr:col>
      <xdr:colOff>0</xdr:colOff>
      <xdr:row>62</xdr:row>
      <xdr:rowOff>0</xdr:rowOff>
    </xdr:from>
    <xdr:to>
      <xdr:col>37</xdr:col>
      <xdr:colOff>38101</xdr:colOff>
      <xdr:row>82</xdr:row>
      <xdr:rowOff>71439</xdr:rowOff>
    </xdr:to>
    <xdr:graphicFrame macro="">
      <xdr:nvGraphicFramePr>
        <xdr:cNvPr id="23"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44</xdr:col>
      <xdr:colOff>0</xdr:colOff>
      <xdr:row>62</xdr:row>
      <xdr:rowOff>0</xdr:rowOff>
    </xdr:from>
    <xdr:to>
      <xdr:col>54</xdr:col>
      <xdr:colOff>38101</xdr:colOff>
      <xdr:row>82</xdr:row>
      <xdr:rowOff>71439</xdr:rowOff>
    </xdr:to>
    <xdr:graphicFrame macro="">
      <xdr:nvGraphicFramePr>
        <xdr:cNvPr id="24"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8"/>
  <sheetViews>
    <sheetView tabSelected="1" topLeftCell="J108" zoomScale="75" zoomScaleNormal="75" workbookViewId="0">
      <selection activeCell="W108" sqref="W108:AD108"/>
    </sheetView>
  </sheetViews>
  <sheetFormatPr defaultRowHeight="14.25" x14ac:dyDescent="0.45"/>
  <cols>
    <col min="2" max="2" width="11" style="1" customWidth="1"/>
    <col min="4" max="4" width="25.86328125" customWidth="1"/>
    <col min="5" max="5" width="12.19921875" customWidth="1"/>
    <col min="6" max="6" width="12.796875" customWidth="1"/>
    <col min="7" max="7" width="10.53125" customWidth="1"/>
    <col min="8" max="9" width="7.53125" customWidth="1"/>
    <col min="10" max="10" width="7.1328125" customWidth="1"/>
    <col min="11" max="12" width="7" customWidth="1"/>
    <col min="13" max="13" width="6.86328125" customWidth="1"/>
    <col min="14" max="14" width="7.19921875" customWidth="1"/>
    <col min="15" max="15" width="7.53125" customWidth="1"/>
    <col min="16" max="16" width="37.1328125" customWidth="1"/>
    <col min="17" max="17" width="8" customWidth="1"/>
    <col min="18" max="18" width="7.86328125" customWidth="1"/>
    <col min="19" max="19" width="14.796875" customWidth="1"/>
    <col min="20" max="20" width="18.46484375" customWidth="1"/>
    <col min="21" max="21" width="16.53125" customWidth="1"/>
    <col min="22" max="22" width="16.53125" style="33" customWidth="1"/>
    <col min="23" max="23" width="21.19921875" customWidth="1"/>
    <col min="24" max="24" width="18.33203125" customWidth="1"/>
    <col min="25" max="25" width="19.46484375" customWidth="1"/>
    <col min="26" max="26" width="17.53125" customWidth="1"/>
    <col min="27" max="27" width="17.46484375" customWidth="1"/>
    <col min="28" max="28" width="12.86328125" customWidth="1"/>
    <col min="29" max="29" width="14.796875" customWidth="1"/>
    <col min="30" max="32" width="40.796875" customWidth="1"/>
    <col min="33" max="34" width="40.796875" style="33" customWidth="1"/>
    <col min="35" max="48" width="40.796875" customWidth="1"/>
    <col min="49" max="49" width="26.9296875" customWidth="1"/>
    <col min="50" max="50" width="23.19921875" customWidth="1"/>
  </cols>
  <sheetData>
    <row r="1" spans="1:50" x14ac:dyDescent="0.45">
      <c r="B1" s="19" t="s">
        <v>50</v>
      </c>
      <c r="C1" s="20" t="s">
        <v>53</v>
      </c>
      <c r="D1" s="20" t="s">
        <v>51</v>
      </c>
      <c r="E1" s="20" t="s">
        <v>52</v>
      </c>
    </row>
    <row r="3" spans="1:50" ht="15" customHeight="1" x14ac:dyDescent="0.45">
      <c r="H3" s="58" t="s">
        <v>10</v>
      </c>
      <c r="I3" s="58"/>
      <c r="J3" s="58"/>
      <c r="K3" s="58"/>
      <c r="L3" s="58"/>
      <c r="M3" s="58"/>
      <c r="N3" s="58"/>
      <c r="O3" s="58"/>
      <c r="AP3" s="25" t="s">
        <v>294</v>
      </c>
      <c r="AQ3" s="11">
        <f>CORREL(T60:T79,AO5:AO24)</f>
        <v>6.9923124637221315E-3</v>
      </c>
      <c r="AS3" s="25" t="s">
        <v>272</v>
      </c>
      <c r="AT3" s="11">
        <f>CORREL(S60:S79,AO5:AO24)</f>
        <v>0.26023174843581803</v>
      </c>
      <c r="AU3" s="13" t="s">
        <v>273</v>
      </c>
      <c r="AV3" s="11">
        <f>CORREL(R60:R79,AO5:AO24)</f>
        <v>0.26431552135098985</v>
      </c>
      <c r="AW3" s="25" t="s">
        <v>274</v>
      </c>
      <c r="AX3" s="11">
        <f>CORREL(Q60:Q79,AO5:AO24)</f>
        <v>0.2540140063576582</v>
      </c>
    </row>
    <row r="4" spans="1:50" s="2" customFormat="1" ht="75" customHeight="1" x14ac:dyDescent="0.45">
      <c r="A4" s="2" t="s">
        <v>0</v>
      </c>
      <c r="B4" s="2" t="s">
        <v>1</v>
      </c>
      <c r="C4" s="2" t="s">
        <v>9</v>
      </c>
      <c r="D4" s="2" t="s">
        <v>76</v>
      </c>
      <c r="E4" s="25" t="s">
        <v>79</v>
      </c>
      <c r="F4" s="25" t="s">
        <v>80</v>
      </c>
      <c r="H4" s="2" t="s">
        <v>42</v>
      </c>
      <c r="I4" s="2" t="s">
        <v>43</v>
      </c>
      <c r="J4" s="2" t="s">
        <v>44</v>
      </c>
      <c r="K4" s="2" t="s">
        <v>45</v>
      </c>
      <c r="L4" s="2" t="s">
        <v>46</v>
      </c>
      <c r="M4" s="2" t="s">
        <v>47</v>
      </c>
      <c r="N4" s="2" t="s">
        <v>48</v>
      </c>
      <c r="O4" s="2" t="s">
        <v>49</v>
      </c>
      <c r="Q4" s="25" t="s">
        <v>64</v>
      </c>
      <c r="R4" s="25" t="s">
        <v>65</v>
      </c>
      <c r="S4" s="25" t="s">
        <v>66</v>
      </c>
      <c r="T4" s="25" t="s">
        <v>67</v>
      </c>
      <c r="U4" s="25" t="s">
        <v>134</v>
      </c>
      <c r="V4" s="25" t="s">
        <v>148</v>
      </c>
      <c r="W4" s="25" t="s">
        <v>138</v>
      </c>
      <c r="X4" s="25" t="s">
        <v>139</v>
      </c>
      <c r="Y4" s="25" t="s">
        <v>140</v>
      </c>
      <c r="Z4" s="25" t="s">
        <v>141</v>
      </c>
      <c r="AA4" s="25" t="s">
        <v>142</v>
      </c>
      <c r="AB4" s="25" t="s">
        <v>143</v>
      </c>
      <c r="AC4" s="25" t="s">
        <v>144</v>
      </c>
      <c r="AD4" s="25" t="s">
        <v>145</v>
      </c>
      <c r="AE4" s="25" t="s">
        <v>146</v>
      </c>
      <c r="AF4" s="26" t="s">
        <v>147</v>
      </c>
      <c r="AG4" s="26" t="s">
        <v>58</v>
      </c>
      <c r="AH4" s="26" t="s">
        <v>59</v>
      </c>
      <c r="AI4" s="26" t="s">
        <v>60</v>
      </c>
      <c r="AJ4" s="26" t="s">
        <v>150</v>
      </c>
      <c r="AK4" s="26" t="s">
        <v>61</v>
      </c>
      <c r="AL4" s="26" t="s">
        <v>62</v>
      </c>
      <c r="AM4" s="26" t="s">
        <v>63</v>
      </c>
      <c r="AN4" s="26" t="s">
        <v>72</v>
      </c>
      <c r="AO4" s="26" t="s">
        <v>271</v>
      </c>
      <c r="AP4" s="13" t="s">
        <v>74</v>
      </c>
      <c r="AQ4" s="31">
        <f>CORREL(T60:T79,AN5:AN24)</f>
        <v>7.1574978868609002E-2</v>
      </c>
      <c r="AR4" s="5"/>
      <c r="AS4" s="13" t="s">
        <v>267</v>
      </c>
      <c r="AT4" s="31">
        <f>CORREL(S60:S79,AN5:AN24)</f>
        <v>-5.7737412811763457E-2</v>
      </c>
      <c r="AU4" s="13" t="s">
        <v>268</v>
      </c>
      <c r="AV4" s="31">
        <f>CORREL(R60:R79,AN5:AN24)</f>
        <v>4.2328524904942391E-2</v>
      </c>
      <c r="AW4" s="13" t="s">
        <v>269</v>
      </c>
      <c r="AX4" s="31">
        <f>CORREL(Q60:Q79,AN5:AN24)</f>
        <v>0.1572560822911119</v>
      </c>
    </row>
    <row r="5" spans="1:50" ht="172.5" customHeight="1" x14ac:dyDescent="0.45">
      <c r="A5">
        <v>1</v>
      </c>
      <c r="B5" s="1" t="s">
        <v>77</v>
      </c>
      <c r="C5">
        <v>40</v>
      </c>
      <c r="D5" s="21" t="s">
        <v>75</v>
      </c>
      <c r="E5" s="1" t="s">
        <v>81</v>
      </c>
      <c r="F5" s="1" t="s">
        <v>81</v>
      </c>
      <c r="H5" s="33">
        <v>110</v>
      </c>
      <c r="I5" s="33">
        <v>142</v>
      </c>
      <c r="J5" s="33">
        <v>212</v>
      </c>
      <c r="K5" s="33">
        <v>82</v>
      </c>
      <c r="L5" s="33">
        <v>73</v>
      </c>
      <c r="M5" s="33">
        <v>122</v>
      </c>
      <c r="N5" s="33">
        <v>73</v>
      </c>
      <c r="O5" s="33">
        <v>238</v>
      </c>
      <c r="P5" s="1"/>
      <c r="Q5" t="s">
        <v>13</v>
      </c>
      <c r="R5" s="33">
        <v>35</v>
      </c>
      <c r="S5" t="s">
        <v>118</v>
      </c>
      <c r="T5" t="s">
        <v>122</v>
      </c>
      <c r="U5" t="s">
        <v>136</v>
      </c>
      <c r="V5" s="33" t="s">
        <v>237</v>
      </c>
      <c r="W5" s="41">
        <v>5</v>
      </c>
      <c r="X5" s="43">
        <v>2</v>
      </c>
      <c r="Y5" s="43">
        <v>4</v>
      </c>
      <c r="Z5" s="44">
        <v>2</v>
      </c>
      <c r="AA5" s="43">
        <v>4</v>
      </c>
      <c r="AB5" s="43">
        <v>2</v>
      </c>
      <c r="AC5" s="43">
        <v>4</v>
      </c>
      <c r="AD5" s="43">
        <v>1</v>
      </c>
      <c r="AE5" s="43">
        <v>4</v>
      </c>
      <c r="AF5" s="6">
        <v>2</v>
      </c>
      <c r="AG5" s="6" t="s">
        <v>239</v>
      </c>
      <c r="AH5" s="6" t="s">
        <v>254</v>
      </c>
      <c r="AI5" s="47">
        <v>7</v>
      </c>
      <c r="AJ5" s="48" t="s">
        <v>151</v>
      </c>
      <c r="AK5" s="42" t="s">
        <v>170</v>
      </c>
      <c r="AL5" s="38" t="s">
        <v>190</v>
      </c>
      <c r="AM5" s="38" t="s">
        <v>209</v>
      </c>
      <c r="AN5" s="53">
        <f>AVERAGE(W5:AF5)</f>
        <v>3</v>
      </c>
      <c r="AO5" s="53">
        <f>((W5-1)+(5-X5)+(Y5-1)+(5-Z5)+(AA5-1)+(5-AB5)+(AC5-1)+(5-AD5)+(AE5-1)+(5-AF5))/10</f>
        <v>3.2</v>
      </c>
      <c r="AP5" s="6"/>
      <c r="AQ5" s="7"/>
      <c r="AR5" s="7"/>
    </row>
    <row r="6" spans="1:50" ht="196.5" customHeight="1" x14ac:dyDescent="0.45">
      <c r="A6">
        <v>2</v>
      </c>
      <c r="B6" s="1" t="s">
        <v>39</v>
      </c>
      <c r="C6">
        <v>40</v>
      </c>
      <c r="D6" s="21" t="s">
        <v>78</v>
      </c>
      <c r="E6" s="1" t="s">
        <v>81</v>
      </c>
      <c r="F6" s="1" t="s">
        <v>81</v>
      </c>
      <c r="H6" s="33">
        <v>183</v>
      </c>
      <c r="I6" s="33">
        <v>218</v>
      </c>
      <c r="J6" s="33">
        <v>197</v>
      </c>
      <c r="K6" s="33">
        <v>94</v>
      </c>
      <c r="L6" s="33">
        <v>111</v>
      </c>
      <c r="M6" s="33">
        <v>225</v>
      </c>
      <c r="N6" s="33">
        <v>62</v>
      </c>
      <c r="O6" s="33">
        <v>181</v>
      </c>
      <c r="P6" s="1"/>
      <c r="Q6" t="s">
        <v>12</v>
      </c>
      <c r="R6" s="33">
        <v>26</v>
      </c>
      <c r="S6" t="s">
        <v>119</v>
      </c>
      <c r="T6" t="s">
        <v>122</v>
      </c>
      <c r="U6" t="s">
        <v>135</v>
      </c>
      <c r="V6" s="33" t="s">
        <v>135</v>
      </c>
      <c r="W6" s="41">
        <v>4</v>
      </c>
      <c r="X6" s="43">
        <v>1</v>
      </c>
      <c r="Y6" s="43">
        <v>5</v>
      </c>
      <c r="Z6" s="43">
        <v>1</v>
      </c>
      <c r="AA6" s="43">
        <v>5</v>
      </c>
      <c r="AB6" s="43">
        <v>2</v>
      </c>
      <c r="AC6" s="43">
        <v>5</v>
      </c>
      <c r="AD6" s="43">
        <v>1</v>
      </c>
      <c r="AE6" s="43">
        <v>5</v>
      </c>
      <c r="AF6" s="38">
        <v>1</v>
      </c>
      <c r="AG6" s="38" t="s">
        <v>240</v>
      </c>
      <c r="AH6" s="38" t="s">
        <v>255</v>
      </c>
      <c r="AI6" s="47">
        <v>7</v>
      </c>
      <c r="AJ6" s="48" t="s">
        <v>152</v>
      </c>
      <c r="AK6" s="42" t="s">
        <v>171</v>
      </c>
      <c r="AL6" s="38" t="s">
        <v>191</v>
      </c>
      <c r="AM6" s="38" t="s">
        <v>191</v>
      </c>
      <c r="AN6" s="53">
        <f t="shared" ref="AN6:AN24" si="0">AVERAGE(W6:AF6)</f>
        <v>3</v>
      </c>
      <c r="AO6" s="38">
        <f t="shared" ref="AO6:AO24" si="1">((W6-1)+(5-X6)+(Y6-1)+(5-Z6)+(AA6-1)+(5-AB6)+(AC6-1)+(5-AD6)+(AE6-1)+(5-AF6))/10</f>
        <v>3.8</v>
      </c>
      <c r="AP6" s="6"/>
      <c r="AQ6" s="6"/>
      <c r="AR6" s="6"/>
      <c r="AS6" s="4"/>
    </row>
    <row r="7" spans="1:50" ht="285" x14ac:dyDescent="0.45">
      <c r="A7">
        <v>3</v>
      </c>
      <c r="B7" s="3" t="s">
        <v>82</v>
      </c>
      <c r="C7">
        <v>54</v>
      </c>
      <c r="D7" s="1" t="s">
        <v>83</v>
      </c>
      <c r="E7" s="32" t="s">
        <v>84</v>
      </c>
      <c r="F7" s="1" t="s">
        <v>81</v>
      </c>
      <c r="H7" s="33">
        <v>600</v>
      </c>
      <c r="I7" s="33">
        <v>40</v>
      </c>
      <c r="J7" s="33">
        <v>36</v>
      </c>
      <c r="K7" s="33">
        <v>46</v>
      </c>
      <c r="L7" s="33">
        <v>39</v>
      </c>
      <c r="M7" s="33">
        <v>100</v>
      </c>
      <c r="N7" s="33">
        <v>118</v>
      </c>
      <c r="O7" s="33">
        <v>100</v>
      </c>
      <c r="P7" s="1"/>
      <c r="Q7" t="s">
        <v>12</v>
      </c>
      <c r="R7" s="33">
        <v>49</v>
      </c>
      <c r="S7" t="s">
        <v>120</v>
      </c>
      <c r="T7" t="s">
        <v>123</v>
      </c>
      <c r="U7" t="s">
        <v>135</v>
      </c>
      <c r="V7" s="33" t="s">
        <v>135</v>
      </c>
      <c r="W7" s="41">
        <v>2</v>
      </c>
      <c r="X7" s="43">
        <v>4</v>
      </c>
      <c r="Y7" s="43">
        <v>3</v>
      </c>
      <c r="Z7" s="4">
        <v>4</v>
      </c>
      <c r="AA7" s="43">
        <v>4</v>
      </c>
      <c r="AB7" s="43">
        <v>2</v>
      </c>
      <c r="AC7" s="43">
        <v>3</v>
      </c>
      <c r="AD7" s="43">
        <v>2</v>
      </c>
      <c r="AE7" s="43">
        <v>4</v>
      </c>
      <c r="AF7" s="6">
        <v>2</v>
      </c>
      <c r="AG7" s="6" t="s">
        <v>241</v>
      </c>
      <c r="AH7" s="6" t="s">
        <v>256</v>
      </c>
      <c r="AI7" s="47">
        <v>7</v>
      </c>
      <c r="AJ7" s="48" t="s">
        <v>153</v>
      </c>
      <c r="AK7" s="41" t="s">
        <v>172</v>
      </c>
      <c r="AL7" s="6" t="s">
        <v>192</v>
      </c>
      <c r="AM7" s="38" t="s">
        <v>210</v>
      </c>
      <c r="AN7" s="54">
        <f t="shared" si="0"/>
        <v>3</v>
      </c>
      <c r="AO7" s="6">
        <f t="shared" si="1"/>
        <v>2.2000000000000002</v>
      </c>
      <c r="AP7" s="7"/>
      <c r="AQ7" s="7"/>
      <c r="AR7" s="7"/>
    </row>
    <row r="8" spans="1:50" ht="256.89999999999998" thickBot="1" x14ac:dyDescent="0.5">
      <c r="A8">
        <v>4</v>
      </c>
      <c r="B8" s="3" t="s">
        <v>85</v>
      </c>
      <c r="C8">
        <v>44</v>
      </c>
      <c r="D8" s="1" t="s">
        <v>86</v>
      </c>
      <c r="E8" s="1" t="s">
        <v>81</v>
      </c>
      <c r="F8" s="1" t="s">
        <v>81</v>
      </c>
      <c r="H8" s="33">
        <v>703</v>
      </c>
      <c r="I8" s="33">
        <v>120</v>
      </c>
      <c r="J8" s="33">
        <v>80</v>
      </c>
      <c r="K8" s="33">
        <v>64</v>
      </c>
      <c r="L8" s="33">
        <v>362</v>
      </c>
      <c r="M8" s="33">
        <v>100</v>
      </c>
      <c r="N8" s="33">
        <v>100</v>
      </c>
      <c r="O8" s="33">
        <v>203</v>
      </c>
      <c r="P8" s="1"/>
      <c r="Q8" t="s">
        <v>13</v>
      </c>
      <c r="R8" s="33">
        <v>40</v>
      </c>
      <c r="S8" t="s">
        <v>118</v>
      </c>
      <c r="T8" t="s">
        <v>123</v>
      </c>
      <c r="U8" t="s">
        <v>135</v>
      </c>
      <c r="V8" s="33" t="s">
        <v>135</v>
      </c>
      <c r="W8" s="41">
        <v>3</v>
      </c>
      <c r="X8" s="43">
        <v>2</v>
      </c>
      <c r="Y8" s="43">
        <v>4</v>
      </c>
      <c r="Z8" s="4">
        <v>2</v>
      </c>
      <c r="AA8" s="43">
        <v>4</v>
      </c>
      <c r="AB8" s="43">
        <v>2</v>
      </c>
      <c r="AC8" s="43">
        <v>4</v>
      </c>
      <c r="AD8" s="43">
        <v>2</v>
      </c>
      <c r="AE8" s="43">
        <v>4</v>
      </c>
      <c r="AF8" s="6">
        <v>2</v>
      </c>
      <c r="AG8" s="6" t="s">
        <v>242</v>
      </c>
      <c r="AH8" s="6" t="s">
        <v>242</v>
      </c>
      <c r="AI8" s="47">
        <v>6</v>
      </c>
      <c r="AJ8" s="48" t="s">
        <v>154</v>
      </c>
      <c r="AK8" s="41" t="s">
        <v>173</v>
      </c>
      <c r="AL8" s="38" t="s">
        <v>191</v>
      </c>
      <c r="AM8" s="38" t="s">
        <v>149</v>
      </c>
      <c r="AN8" s="53">
        <f t="shared" si="0"/>
        <v>2.9</v>
      </c>
      <c r="AO8" s="38">
        <f t="shared" si="1"/>
        <v>2.9</v>
      </c>
      <c r="AP8" s="6"/>
      <c r="AQ8" s="6"/>
      <c r="AR8" s="6"/>
      <c r="AS8" s="4"/>
      <c r="AT8" s="4"/>
      <c r="AU8" s="4"/>
      <c r="AV8" s="4"/>
      <c r="AW8" s="4"/>
    </row>
    <row r="9" spans="1:50" ht="242.65" thickBot="1" x14ac:dyDescent="0.5">
      <c r="A9">
        <v>5</v>
      </c>
      <c r="B9" s="3" t="s">
        <v>87</v>
      </c>
      <c r="C9">
        <v>39</v>
      </c>
      <c r="D9" s="1" t="s">
        <v>88</v>
      </c>
      <c r="E9" s="1" t="s">
        <v>81</v>
      </c>
      <c r="F9" s="1" t="s">
        <v>81</v>
      </c>
      <c r="H9" s="33">
        <v>501</v>
      </c>
      <c r="I9" s="33">
        <v>120</v>
      </c>
      <c r="J9" s="33">
        <v>332</v>
      </c>
      <c r="K9" s="33">
        <v>150</v>
      </c>
      <c r="L9" s="33">
        <v>162</v>
      </c>
      <c r="M9" s="33">
        <v>370</v>
      </c>
      <c r="N9" s="33">
        <v>212</v>
      </c>
      <c r="O9" s="33">
        <v>287</v>
      </c>
      <c r="P9" s="1"/>
      <c r="Q9" t="s">
        <v>12</v>
      </c>
      <c r="R9" s="33">
        <v>41</v>
      </c>
      <c r="S9" t="s">
        <v>120</v>
      </c>
      <c r="T9" t="s">
        <v>123</v>
      </c>
      <c r="U9" t="s">
        <v>135</v>
      </c>
      <c r="V9" s="33" t="s">
        <v>135</v>
      </c>
      <c r="W9" s="41">
        <v>3</v>
      </c>
      <c r="X9" s="43">
        <v>1</v>
      </c>
      <c r="Y9" s="43">
        <v>3</v>
      </c>
      <c r="Z9" s="4">
        <v>5</v>
      </c>
      <c r="AA9" s="43">
        <v>4</v>
      </c>
      <c r="AB9" s="43">
        <v>1</v>
      </c>
      <c r="AC9" s="43">
        <v>4</v>
      </c>
      <c r="AD9" s="43">
        <v>1</v>
      </c>
      <c r="AE9" s="43">
        <v>3</v>
      </c>
      <c r="AF9" s="6">
        <v>3</v>
      </c>
      <c r="AG9" s="6" t="s">
        <v>243</v>
      </c>
      <c r="AH9" s="6" t="s">
        <v>257</v>
      </c>
      <c r="AI9" s="47">
        <v>5</v>
      </c>
      <c r="AJ9" s="48" t="s">
        <v>73</v>
      </c>
      <c r="AK9" s="41" t="s">
        <v>174</v>
      </c>
      <c r="AL9" s="38" t="s">
        <v>193</v>
      </c>
      <c r="AM9" s="38" t="s">
        <v>211</v>
      </c>
      <c r="AN9" s="53">
        <f t="shared" si="0"/>
        <v>2.8</v>
      </c>
      <c r="AO9" s="55">
        <f t="shared" si="1"/>
        <v>2.6</v>
      </c>
      <c r="AP9" s="7"/>
      <c r="AQ9" s="7"/>
      <c r="AR9" s="7"/>
    </row>
    <row r="10" spans="1:50" ht="242.25" x14ac:dyDescent="0.45">
      <c r="A10">
        <v>6</v>
      </c>
      <c r="B10" s="3" t="s">
        <v>89</v>
      </c>
      <c r="C10">
        <v>35</v>
      </c>
      <c r="D10" s="21" t="s">
        <v>90</v>
      </c>
      <c r="E10" s="1" t="s">
        <v>81</v>
      </c>
      <c r="F10" s="1" t="s">
        <v>81</v>
      </c>
      <c r="H10" s="33">
        <v>326</v>
      </c>
      <c r="I10" s="33">
        <v>185</v>
      </c>
      <c r="J10" s="33">
        <v>144</v>
      </c>
      <c r="K10" s="33">
        <v>138</v>
      </c>
      <c r="L10" s="33">
        <v>118</v>
      </c>
      <c r="M10" s="33">
        <v>111</v>
      </c>
      <c r="N10" s="33">
        <v>50</v>
      </c>
      <c r="O10" s="33">
        <v>114</v>
      </c>
      <c r="P10" s="1"/>
      <c r="Q10" t="s">
        <v>12</v>
      </c>
      <c r="R10">
        <v>26</v>
      </c>
      <c r="S10" t="s">
        <v>119</v>
      </c>
      <c r="T10" t="s">
        <v>122</v>
      </c>
      <c r="U10" t="s">
        <v>135</v>
      </c>
      <c r="V10" s="33" t="s">
        <v>238</v>
      </c>
      <c r="W10" s="39">
        <v>5</v>
      </c>
      <c r="X10" s="24">
        <v>4</v>
      </c>
      <c r="Y10" s="24">
        <v>4</v>
      </c>
      <c r="Z10" s="24">
        <v>1</v>
      </c>
      <c r="AA10" s="24">
        <v>3</v>
      </c>
      <c r="AB10" s="24">
        <v>1</v>
      </c>
      <c r="AC10" s="24">
        <v>2</v>
      </c>
      <c r="AD10" s="24">
        <v>1</v>
      </c>
      <c r="AE10" s="24">
        <v>4</v>
      </c>
      <c r="AF10" s="6">
        <v>3</v>
      </c>
      <c r="AG10" s="6" t="s">
        <v>244</v>
      </c>
      <c r="AH10" s="6" t="s">
        <v>258</v>
      </c>
      <c r="AI10" s="45">
        <v>7</v>
      </c>
      <c r="AJ10" s="49" t="s">
        <v>158</v>
      </c>
      <c r="AK10" s="39" t="s">
        <v>178</v>
      </c>
      <c r="AL10" s="6" t="s">
        <v>197</v>
      </c>
      <c r="AM10" s="6" t="s">
        <v>215</v>
      </c>
      <c r="AN10" s="54">
        <f t="shared" si="0"/>
        <v>2.8</v>
      </c>
      <c r="AO10" s="6">
        <f t="shared" si="1"/>
        <v>2.8</v>
      </c>
      <c r="AP10" s="7"/>
      <c r="AQ10" s="7"/>
      <c r="AR10" s="7"/>
    </row>
    <row r="11" spans="1:50" ht="150.75" customHeight="1" x14ac:dyDescent="0.45">
      <c r="A11">
        <v>7</v>
      </c>
      <c r="B11" s="3" t="s">
        <v>91</v>
      </c>
      <c r="C11">
        <v>55</v>
      </c>
      <c r="D11" s="23" t="s">
        <v>92</v>
      </c>
      <c r="E11" s="1" t="s">
        <v>84</v>
      </c>
      <c r="F11" s="1" t="s">
        <v>81</v>
      </c>
      <c r="H11" s="33">
        <v>692</v>
      </c>
      <c r="I11" s="33">
        <v>248</v>
      </c>
      <c r="J11" s="33">
        <v>213</v>
      </c>
      <c r="K11" s="33">
        <v>177</v>
      </c>
      <c r="L11" s="33">
        <v>244</v>
      </c>
      <c r="M11" s="33">
        <v>140</v>
      </c>
      <c r="N11" s="33">
        <v>89</v>
      </c>
      <c r="O11" s="33">
        <v>198</v>
      </c>
      <c r="P11" s="1"/>
      <c r="Q11" t="s">
        <v>12</v>
      </c>
      <c r="R11">
        <v>35</v>
      </c>
      <c r="S11" s="33" t="s">
        <v>120</v>
      </c>
      <c r="T11" t="s">
        <v>123</v>
      </c>
      <c r="U11" t="s">
        <v>135</v>
      </c>
      <c r="V11" s="33" t="s">
        <v>135</v>
      </c>
      <c r="W11" s="39">
        <v>3</v>
      </c>
      <c r="X11" s="24">
        <v>1</v>
      </c>
      <c r="Y11" s="24">
        <v>3</v>
      </c>
      <c r="Z11" s="24">
        <v>3</v>
      </c>
      <c r="AA11" s="24">
        <v>3</v>
      </c>
      <c r="AB11" s="24">
        <v>3</v>
      </c>
      <c r="AC11" s="24">
        <v>4</v>
      </c>
      <c r="AD11" s="24">
        <v>1</v>
      </c>
      <c r="AE11" s="24">
        <v>3</v>
      </c>
      <c r="AF11" s="6">
        <v>1</v>
      </c>
      <c r="AG11" s="6" t="s">
        <v>245</v>
      </c>
      <c r="AH11" s="6" t="s">
        <v>259</v>
      </c>
      <c r="AI11" s="45">
        <v>4</v>
      </c>
      <c r="AJ11" s="49" t="s">
        <v>155</v>
      </c>
      <c r="AK11" s="39" t="s">
        <v>175</v>
      </c>
      <c r="AL11" s="6" t="s">
        <v>194</v>
      </c>
      <c r="AM11" s="6" t="s">
        <v>212</v>
      </c>
      <c r="AN11" s="54">
        <f t="shared" si="0"/>
        <v>2.5</v>
      </c>
      <c r="AO11" s="6">
        <f t="shared" si="1"/>
        <v>2.7</v>
      </c>
      <c r="AP11" s="7"/>
      <c r="AQ11" s="7"/>
      <c r="AR11" s="7"/>
    </row>
    <row r="12" spans="1:50" ht="285" x14ac:dyDescent="0.45">
      <c r="A12">
        <v>8</v>
      </c>
      <c r="B12" s="3" t="s">
        <v>93</v>
      </c>
      <c r="C12">
        <v>31</v>
      </c>
      <c r="D12" s="21" t="s">
        <v>94</v>
      </c>
      <c r="E12" s="1" t="s">
        <v>81</v>
      </c>
      <c r="F12" s="1" t="s">
        <v>81</v>
      </c>
      <c r="H12" s="33">
        <v>368</v>
      </c>
      <c r="I12" s="33">
        <v>123</v>
      </c>
      <c r="J12" s="33">
        <v>120</v>
      </c>
      <c r="K12" s="33">
        <v>80</v>
      </c>
      <c r="L12" s="33">
        <v>70</v>
      </c>
      <c r="M12" s="33">
        <v>72</v>
      </c>
      <c r="N12" s="33">
        <v>60</v>
      </c>
      <c r="O12" s="33">
        <v>104</v>
      </c>
      <c r="P12" s="1"/>
      <c r="Q12" t="s">
        <v>12</v>
      </c>
      <c r="R12">
        <v>24</v>
      </c>
      <c r="S12" t="s">
        <v>118</v>
      </c>
      <c r="T12" t="s">
        <v>122</v>
      </c>
      <c r="U12" t="s">
        <v>136</v>
      </c>
      <c r="V12" s="33" t="s">
        <v>135</v>
      </c>
      <c r="W12" s="39">
        <v>4</v>
      </c>
      <c r="X12" s="24">
        <v>3</v>
      </c>
      <c r="Y12" s="24">
        <v>4</v>
      </c>
      <c r="Z12" s="24">
        <v>2</v>
      </c>
      <c r="AA12" s="24">
        <v>2</v>
      </c>
      <c r="AB12" s="24">
        <v>3</v>
      </c>
      <c r="AC12" s="24">
        <v>1</v>
      </c>
      <c r="AD12" s="24">
        <v>2</v>
      </c>
      <c r="AE12" s="24">
        <v>4</v>
      </c>
      <c r="AF12" s="6">
        <v>3</v>
      </c>
      <c r="AG12" s="6" t="s">
        <v>246</v>
      </c>
      <c r="AH12" s="6" t="s">
        <v>260</v>
      </c>
      <c r="AI12" s="45">
        <v>5</v>
      </c>
      <c r="AJ12" s="49" t="s">
        <v>156</v>
      </c>
      <c r="AK12" s="39" t="s">
        <v>176</v>
      </c>
      <c r="AL12" s="6" t="s">
        <v>195</v>
      </c>
      <c r="AM12" s="6" t="s">
        <v>213</v>
      </c>
      <c r="AN12" s="54">
        <f t="shared" si="0"/>
        <v>2.8</v>
      </c>
      <c r="AO12" s="6">
        <f t="shared" si="1"/>
        <v>2.2000000000000002</v>
      </c>
      <c r="AP12" s="7"/>
      <c r="AQ12" s="7"/>
      <c r="AR12" s="7"/>
    </row>
    <row r="13" spans="1:50" ht="228" x14ac:dyDescent="0.45">
      <c r="A13">
        <v>9</v>
      </c>
      <c r="B13" s="3" t="s">
        <v>95</v>
      </c>
      <c r="C13">
        <v>53</v>
      </c>
      <c r="D13" s="21" t="s">
        <v>96</v>
      </c>
      <c r="E13" s="1" t="s">
        <v>81</v>
      </c>
      <c r="F13" s="1" t="s">
        <v>81</v>
      </c>
      <c r="H13" s="33">
        <v>960</v>
      </c>
      <c r="I13" s="33">
        <v>109</v>
      </c>
      <c r="J13" s="33">
        <v>181</v>
      </c>
      <c r="K13" s="33">
        <v>257</v>
      </c>
      <c r="L13" s="33">
        <v>95</v>
      </c>
      <c r="M13" s="33">
        <v>149</v>
      </c>
      <c r="N13" s="33">
        <v>64</v>
      </c>
      <c r="O13" s="33">
        <v>171</v>
      </c>
      <c r="P13" s="1"/>
      <c r="Q13" t="s">
        <v>12</v>
      </c>
      <c r="R13">
        <v>35</v>
      </c>
      <c r="S13" t="s">
        <v>119</v>
      </c>
      <c r="T13" t="s">
        <v>122</v>
      </c>
      <c r="U13" t="s">
        <v>135</v>
      </c>
      <c r="V13" s="33" t="s">
        <v>135</v>
      </c>
      <c r="W13" s="39">
        <v>4</v>
      </c>
      <c r="X13" s="24">
        <v>2</v>
      </c>
      <c r="Y13" s="24">
        <v>3</v>
      </c>
      <c r="Z13" s="24">
        <v>2</v>
      </c>
      <c r="AA13" s="24">
        <v>3</v>
      </c>
      <c r="AB13" s="24">
        <v>2</v>
      </c>
      <c r="AC13" s="24">
        <v>3</v>
      </c>
      <c r="AD13" s="24">
        <v>2</v>
      </c>
      <c r="AE13" s="24">
        <v>4</v>
      </c>
      <c r="AF13" s="6">
        <v>2</v>
      </c>
      <c r="AG13" s="6" t="s">
        <v>247</v>
      </c>
      <c r="AH13" s="6" t="s">
        <v>261</v>
      </c>
      <c r="AI13" s="45">
        <v>5</v>
      </c>
      <c r="AJ13" s="49" t="s">
        <v>157</v>
      </c>
      <c r="AK13" s="39" t="s">
        <v>177</v>
      </c>
      <c r="AL13" s="6" t="s">
        <v>196</v>
      </c>
      <c r="AM13" s="6" t="s">
        <v>214</v>
      </c>
      <c r="AN13" s="54">
        <f t="shared" si="0"/>
        <v>2.7</v>
      </c>
      <c r="AO13" s="6">
        <f t="shared" si="1"/>
        <v>2.7</v>
      </c>
      <c r="AP13" s="7"/>
      <c r="AQ13" s="7"/>
      <c r="AR13" s="7"/>
    </row>
    <row r="14" spans="1:50" ht="162.75" customHeight="1" x14ac:dyDescent="0.45">
      <c r="A14">
        <v>10</v>
      </c>
      <c r="B14" s="3" t="s">
        <v>97</v>
      </c>
      <c r="C14">
        <v>42</v>
      </c>
      <c r="D14" s="21" t="s">
        <v>98</v>
      </c>
      <c r="E14" s="1" t="s">
        <v>81</v>
      </c>
      <c r="F14" s="1" t="s">
        <v>81</v>
      </c>
      <c r="H14" s="33">
        <v>202</v>
      </c>
      <c r="I14" s="33">
        <v>100</v>
      </c>
      <c r="J14" s="33">
        <v>407</v>
      </c>
      <c r="K14" s="33">
        <v>213</v>
      </c>
      <c r="L14" s="33">
        <v>107</v>
      </c>
      <c r="M14" s="33">
        <v>81</v>
      </c>
      <c r="N14" s="33">
        <v>100</v>
      </c>
      <c r="O14" s="33">
        <v>150</v>
      </c>
      <c r="P14" s="1"/>
      <c r="Q14" t="s">
        <v>12</v>
      </c>
      <c r="R14">
        <v>26</v>
      </c>
      <c r="S14" t="s">
        <v>119</v>
      </c>
      <c r="T14" t="s">
        <v>122</v>
      </c>
      <c r="U14" t="s">
        <v>135</v>
      </c>
      <c r="V14" s="33" t="s">
        <v>135</v>
      </c>
      <c r="W14" s="39">
        <v>3</v>
      </c>
      <c r="X14" s="24">
        <v>3</v>
      </c>
      <c r="Y14" s="24">
        <v>3</v>
      </c>
      <c r="Z14" s="24">
        <v>4</v>
      </c>
      <c r="AA14" s="24">
        <v>3</v>
      </c>
      <c r="AB14" s="24">
        <v>1</v>
      </c>
      <c r="AC14" s="24">
        <v>3</v>
      </c>
      <c r="AD14" s="24">
        <v>1</v>
      </c>
      <c r="AE14" s="24">
        <v>3</v>
      </c>
      <c r="AF14" s="6">
        <v>1</v>
      </c>
      <c r="AG14" s="6" t="s">
        <v>244</v>
      </c>
      <c r="AH14" s="6" t="s">
        <v>262</v>
      </c>
      <c r="AI14" s="45">
        <v>4</v>
      </c>
      <c r="AJ14" s="49" t="s">
        <v>162</v>
      </c>
      <c r="AK14" s="39" t="s">
        <v>182</v>
      </c>
      <c r="AL14" s="6" t="s">
        <v>201</v>
      </c>
      <c r="AM14" s="6" t="s">
        <v>135</v>
      </c>
      <c r="AN14" s="54">
        <f t="shared" si="0"/>
        <v>2.5</v>
      </c>
      <c r="AO14" s="6">
        <f t="shared" si="1"/>
        <v>2.5</v>
      </c>
      <c r="AP14" s="7"/>
      <c r="AQ14" s="7"/>
      <c r="AR14" s="7"/>
    </row>
    <row r="15" spans="1:50" ht="199.5" x14ac:dyDescent="0.45">
      <c r="A15">
        <v>11</v>
      </c>
      <c r="B15" s="3" t="s">
        <v>99</v>
      </c>
      <c r="D15" s="21" t="s">
        <v>100</v>
      </c>
      <c r="E15" s="1" t="s">
        <v>81</v>
      </c>
      <c r="F15" s="1" t="s">
        <v>81</v>
      </c>
      <c r="H15" s="33"/>
      <c r="I15" s="33"/>
      <c r="J15" s="33"/>
      <c r="K15" s="33"/>
      <c r="L15" s="33"/>
      <c r="M15" s="33"/>
      <c r="N15" s="33"/>
      <c r="O15" s="33"/>
      <c r="P15" s="1"/>
      <c r="W15" s="39"/>
      <c r="X15" s="24"/>
      <c r="Y15" s="24"/>
      <c r="Z15" s="24"/>
      <c r="AA15" s="24"/>
      <c r="AB15" s="24"/>
      <c r="AC15" s="24"/>
      <c r="AD15" s="24"/>
      <c r="AE15" s="24"/>
      <c r="AF15" s="6"/>
      <c r="AG15" s="6"/>
      <c r="AH15" s="6"/>
      <c r="AI15" s="45"/>
      <c r="AJ15" s="49" t="s">
        <v>159</v>
      </c>
      <c r="AK15" s="40" t="s">
        <v>179</v>
      </c>
      <c r="AL15" s="6" t="s">
        <v>198</v>
      </c>
      <c r="AM15" s="6" t="s">
        <v>216</v>
      </c>
      <c r="AN15" s="54"/>
      <c r="AO15" s="6"/>
      <c r="AP15" s="7"/>
      <c r="AQ15" s="7"/>
      <c r="AR15" s="7"/>
    </row>
    <row r="16" spans="1:50" ht="110.25" customHeight="1" x14ac:dyDescent="0.45">
      <c r="A16">
        <v>12</v>
      </c>
      <c r="B16" s="3" t="s">
        <v>101</v>
      </c>
      <c r="D16" s="21" t="s">
        <v>102</v>
      </c>
      <c r="E16" s="1" t="s">
        <v>84</v>
      </c>
      <c r="F16" s="1" t="s">
        <v>84</v>
      </c>
      <c r="H16" s="33"/>
      <c r="I16" s="33"/>
      <c r="J16" s="33"/>
      <c r="K16" s="33"/>
      <c r="L16" s="33"/>
      <c r="M16" s="33"/>
      <c r="N16" s="33"/>
      <c r="O16" s="33"/>
      <c r="P16" s="1"/>
      <c r="Q16" s="24"/>
      <c r="W16" s="39"/>
      <c r="X16" s="24"/>
      <c r="Y16" s="24"/>
      <c r="Z16" s="24"/>
      <c r="AA16" s="24"/>
      <c r="AB16" s="24"/>
      <c r="AC16" s="24"/>
      <c r="AD16" s="24"/>
      <c r="AE16" s="24"/>
      <c r="AF16" s="6"/>
      <c r="AG16" s="6"/>
      <c r="AH16" s="6"/>
      <c r="AI16" s="46"/>
      <c r="AJ16" s="50" t="s">
        <v>168</v>
      </c>
      <c r="AK16" s="39" t="s">
        <v>188</v>
      </c>
      <c r="AL16" s="6" t="s">
        <v>207</v>
      </c>
      <c r="AM16" s="6" t="s">
        <v>222</v>
      </c>
      <c r="AN16" s="54"/>
      <c r="AO16" s="6"/>
      <c r="AP16" s="7"/>
      <c r="AQ16" s="7"/>
      <c r="AR16" s="7"/>
    </row>
    <row r="17" spans="1:44" ht="242.25" x14ac:dyDescent="0.45">
      <c r="A17">
        <v>13</v>
      </c>
      <c r="B17" s="3" t="s">
        <v>103</v>
      </c>
      <c r="D17" s="21" t="s">
        <v>104</v>
      </c>
      <c r="E17" s="1" t="s">
        <v>81</v>
      </c>
      <c r="F17" s="1" t="s">
        <v>81</v>
      </c>
      <c r="H17" s="33"/>
      <c r="I17" s="33"/>
      <c r="J17" s="33"/>
      <c r="K17" s="33"/>
      <c r="L17" s="33"/>
      <c r="M17" s="33"/>
      <c r="N17" s="33"/>
      <c r="O17" s="33"/>
      <c r="P17" s="1"/>
      <c r="W17" s="39"/>
      <c r="X17" s="24"/>
      <c r="Y17" s="24"/>
      <c r="Z17" s="24"/>
      <c r="AA17" s="24"/>
      <c r="AB17" s="24"/>
      <c r="AC17" s="24"/>
      <c r="AD17" s="24"/>
      <c r="AE17" s="24"/>
      <c r="AF17" s="6"/>
      <c r="AG17" s="6"/>
      <c r="AH17" s="6"/>
      <c r="AI17" s="46"/>
      <c r="AJ17" s="50" t="s">
        <v>160</v>
      </c>
      <c r="AK17" s="40" t="s">
        <v>180</v>
      </c>
      <c r="AL17" s="6" t="s">
        <v>199</v>
      </c>
      <c r="AM17" s="6" t="s">
        <v>217</v>
      </c>
      <c r="AN17" s="54"/>
      <c r="AO17" s="6"/>
      <c r="AP17" s="7"/>
      <c r="AQ17" s="7"/>
      <c r="AR17" s="7"/>
    </row>
    <row r="18" spans="1:44" ht="270.75" x14ac:dyDescent="0.45">
      <c r="A18">
        <v>14</v>
      </c>
      <c r="B18" s="3" t="s">
        <v>40</v>
      </c>
      <c r="C18">
        <v>50</v>
      </c>
      <c r="D18" s="21" t="s">
        <v>105</v>
      </c>
      <c r="E18" s="1" t="s">
        <v>84</v>
      </c>
      <c r="F18" s="1" t="s">
        <v>81</v>
      </c>
      <c r="H18" s="33">
        <v>100</v>
      </c>
      <c r="I18" s="33">
        <v>100</v>
      </c>
      <c r="J18" s="33">
        <v>100</v>
      </c>
      <c r="K18" s="33">
        <v>100</v>
      </c>
      <c r="L18" s="33">
        <v>100</v>
      </c>
      <c r="M18" s="33">
        <v>100</v>
      </c>
      <c r="N18" s="33">
        <v>100</v>
      </c>
      <c r="O18" s="33">
        <v>100</v>
      </c>
      <c r="P18" s="1"/>
      <c r="Q18" t="s">
        <v>12</v>
      </c>
      <c r="R18">
        <v>47</v>
      </c>
      <c r="S18" t="s">
        <v>119</v>
      </c>
      <c r="T18" t="s">
        <v>124</v>
      </c>
      <c r="U18" t="s">
        <v>135</v>
      </c>
      <c r="V18" s="33" t="s">
        <v>135</v>
      </c>
      <c r="W18" s="39">
        <v>3</v>
      </c>
      <c r="X18" s="24">
        <v>2</v>
      </c>
      <c r="Y18" s="24">
        <v>4</v>
      </c>
      <c r="Z18" s="24">
        <v>3</v>
      </c>
      <c r="AA18" s="24">
        <v>4</v>
      </c>
      <c r="AB18" s="24">
        <v>1</v>
      </c>
      <c r="AC18" s="24">
        <v>4</v>
      </c>
      <c r="AD18" s="24">
        <v>1</v>
      </c>
      <c r="AE18" s="24">
        <v>3</v>
      </c>
      <c r="AF18" s="6">
        <v>3</v>
      </c>
      <c r="AG18" s="6" t="s">
        <v>248</v>
      </c>
      <c r="AH18" s="6" t="s">
        <v>248</v>
      </c>
      <c r="AI18" s="45">
        <v>7</v>
      </c>
      <c r="AJ18" s="49" t="s">
        <v>161</v>
      </c>
      <c r="AK18" s="40" t="s">
        <v>181</v>
      </c>
      <c r="AL18" s="6" t="s">
        <v>200</v>
      </c>
      <c r="AM18" s="6" t="s">
        <v>218</v>
      </c>
      <c r="AN18" s="54">
        <f t="shared" si="0"/>
        <v>2.8</v>
      </c>
      <c r="AO18" s="6">
        <f t="shared" si="1"/>
        <v>2.8</v>
      </c>
      <c r="AP18" s="7"/>
      <c r="AQ18" s="7"/>
      <c r="AR18" s="7"/>
    </row>
    <row r="19" spans="1:44" ht="183" customHeight="1" x14ac:dyDescent="0.45">
      <c r="A19">
        <v>15</v>
      </c>
      <c r="B19" s="3" t="s">
        <v>106</v>
      </c>
      <c r="C19">
        <v>32</v>
      </c>
      <c r="D19" s="21" t="s">
        <v>107</v>
      </c>
      <c r="E19" s="1" t="s">
        <v>81</v>
      </c>
      <c r="F19" s="1" t="s">
        <v>81</v>
      </c>
      <c r="H19" s="33">
        <v>497</v>
      </c>
      <c r="I19" s="33">
        <v>88</v>
      </c>
      <c r="J19" s="33">
        <v>121</v>
      </c>
      <c r="K19" s="33">
        <v>142</v>
      </c>
      <c r="L19" s="33">
        <v>76</v>
      </c>
      <c r="M19" s="33">
        <v>99</v>
      </c>
      <c r="N19" s="33">
        <v>108</v>
      </c>
      <c r="O19" s="33">
        <v>115</v>
      </c>
      <c r="P19" s="1"/>
      <c r="Q19" t="s">
        <v>12</v>
      </c>
      <c r="R19">
        <v>34</v>
      </c>
      <c r="S19" t="s">
        <v>119</v>
      </c>
      <c r="T19" t="s">
        <v>123</v>
      </c>
      <c r="U19" t="s">
        <v>137</v>
      </c>
      <c r="V19" s="33" t="s">
        <v>135</v>
      </c>
      <c r="W19" s="39">
        <v>3</v>
      </c>
      <c r="X19" s="24">
        <v>2</v>
      </c>
      <c r="Y19" s="24">
        <v>4</v>
      </c>
      <c r="Z19" s="24">
        <v>3</v>
      </c>
      <c r="AA19" s="24">
        <v>4</v>
      </c>
      <c r="AB19" s="24">
        <v>2</v>
      </c>
      <c r="AC19" s="24">
        <v>3</v>
      </c>
      <c r="AD19" s="24">
        <v>2</v>
      </c>
      <c r="AE19" s="24">
        <v>4</v>
      </c>
      <c r="AF19" s="6">
        <v>2</v>
      </c>
      <c r="AG19" s="6" t="s">
        <v>249</v>
      </c>
      <c r="AH19" s="6" t="s">
        <v>263</v>
      </c>
      <c r="AI19" s="46">
        <v>5</v>
      </c>
      <c r="AJ19" s="50" t="s">
        <v>163</v>
      </c>
      <c r="AK19" s="40" t="s">
        <v>183</v>
      </c>
      <c r="AL19" s="6" t="s">
        <v>202</v>
      </c>
      <c r="AM19" s="6" t="s">
        <v>219</v>
      </c>
      <c r="AN19" s="54">
        <f t="shared" si="0"/>
        <v>2.9</v>
      </c>
      <c r="AO19" s="6">
        <f t="shared" si="1"/>
        <v>2.7</v>
      </c>
      <c r="AP19" s="7"/>
      <c r="AQ19" s="7"/>
      <c r="AR19" s="7"/>
    </row>
    <row r="20" spans="1:44" ht="144" customHeight="1" x14ac:dyDescent="0.45">
      <c r="A20">
        <v>16</v>
      </c>
      <c r="B20" s="3" t="s">
        <v>108</v>
      </c>
      <c r="C20">
        <v>61</v>
      </c>
      <c r="D20" s="21" t="s">
        <v>109</v>
      </c>
      <c r="E20" s="32" t="s">
        <v>84</v>
      </c>
      <c r="F20" s="1" t="s">
        <v>81</v>
      </c>
      <c r="H20" s="33">
        <v>1141</v>
      </c>
      <c r="I20" s="33">
        <v>641</v>
      </c>
      <c r="J20" s="33">
        <v>350</v>
      </c>
      <c r="K20" s="33">
        <v>94</v>
      </c>
      <c r="L20" s="33">
        <v>101</v>
      </c>
      <c r="M20" s="33">
        <v>91</v>
      </c>
      <c r="N20" s="33">
        <v>83</v>
      </c>
      <c r="O20" s="33">
        <v>174</v>
      </c>
      <c r="P20" s="1"/>
      <c r="Q20" t="s">
        <v>13</v>
      </c>
      <c r="R20">
        <v>43</v>
      </c>
      <c r="S20" t="s">
        <v>119</v>
      </c>
      <c r="T20" t="s">
        <v>124</v>
      </c>
      <c r="U20" t="s">
        <v>135</v>
      </c>
      <c r="V20" s="33" t="s">
        <v>135</v>
      </c>
      <c r="W20" s="39">
        <v>3</v>
      </c>
      <c r="X20" s="24">
        <v>1</v>
      </c>
      <c r="Y20" s="24">
        <v>4</v>
      </c>
      <c r="Z20" s="24">
        <v>1</v>
      </c>
      <c r="AA20" s="24">
        <v>4</v>
      </c>
      <c r="AB20" s="24">
        <v>2</v>
      </c>
      <c r="AC20" s="24">
        <v>4</v>
      </c>
      <c r="AD20" s="24">
        <v>1</v>
      </c>
      <c r="AE20" s="24">
        <v>5</v>
      </c>
      <c r="AF20" s="6">
        <v>2</v>
      </c>
      <c r="AG20" s="6" t="s">
        <v>250</v>
      </c>
      <c r="AH20" s="6" t="s">
        <v>264</v>
      </c>
      <c r="AI20" s="46">
        <v>5</v>
      </c>
      <c r="AJ20" s="50" t="s">
        <v>165</v>
      </c>
      <c r="AK20" s="40" t="s">
        <v>185</v>
      </c>
      <c r="AL20" s="6" t="s">
        <v>204</v>
      </c>
      <c r="AM20" s="6" t="s">
        <v>14</v>
      </c>
      <c r="AN20" s="54">
        <f t="shared" si="0"/>
        <v>2.7</v>
      </c>
      <c r="AO20" s="6">
        <f t="shared" si="1"/>
        <v>3.3</v>
      </c>
      <c r="AP20" s="7"/>
      <c r="AQ20" s="7"/>
      <c r="AR20" s="7"/>
    </row>
    <row r="21" spans="1:44" ht="228" x14ac:dyDescent="0.45">
      <c r="A21">
        <v>17</v>
      </c>
      <c r="B21" s="3" t="s">
        <v>41</v>
      </c>
      <c r="C21">
        <v>50</v>
      </c>
      <c r="D21" s="21" t="s">
        <v>110</v>
      </c>
      <c r="E21" s="1" t="s">
        <v>81</v>
      </c>
      <c r="F21" s="1" t="s">
        <v>81</v>
      </c>
      <c r="H21" s="33">
        <v>100</v>
      </c>
      <c r="I21" s="33">
        <v>100</v>
      </c>
      <c r="J21" s="33">
        <v>100</v>
      </c>
      <c r="K21" s="33">
        <v>100</v>
      </c>
      <c r="L21" s="33">
        <v>100</v>
      </c>
      <c r="M21" s="33">
        <v>100</v>
      </c>
      <c r="N21" s="33">
        <v>100</v>
      </c>
      <c r="O21" s="33">
        <v>100</v>
      </c>
      <c r="P21" s="1"/>
      <c r="Q21" t="s">
        <v>12</v>
      </c>
      <c r="R21">
        <v>48</v>
      </c>
      <c r="S21" t="s">
        <v>120</v>
      </c>
      <c r="T21" t="s">
        <v>124</v>
      </c>
      <c r="U21" t="s">
        <v>135</v>
      </c>
      <c r="V21" s="33" t="s">
        <v>135</v>
      </c>
      <c r="W21" s="39">
        <v>5</v>
      </c>
      <c r="X21" s="24">
        <v>2</v>
      </c>
      <c r="Y21" s="24">
        <v>4</v>
      </c>
      <c r="Z21" s="24">
        <v>2</v>
      </c>
      <c r="AA21" s="24">
        <v>4</v>
      </c>
      <c r="AB21" s="24">
        <v>1</v>
      </c>
      <c r="AC21" s="24">
        <v>4</v>
      </c>
      <c r="AD21" s="24">
        <v>1</v>
      </c>
      <c r="AE21" s="24">
        <v>4</v>
      </c>
      <c r="AF21" s="6">
        <v>1</v>
      </c>
      <c r="AG21" s="6" t="s">
        <v>251</v>
      </c>
      <c r="AH21" s="6" t="s">
        <v>265</v>
      </c>
      <c r="AI21" s="46">
        <v>7</v>
      </c>
      <c r="AJ21" s="50" t="s">
        <v>164</v>
      </c>
      <c r="AK21" s="40" t="s">
        <v>184</v>
      </c>
      <c r="AL21" s="6" t="s">
        <v>203</v>
      </c>
      <c r="AM21" s="6" t="s">
        <v>203</v>
      </c>
      <c r="AN21" s="54">
        <f t="shared" si="0"/>
        <v>2.8</v>
      </c>
      <c r="AO21" s="6">
        <f t="shared" si="1"/>
        <v>3.4</v>
      </c>
      <c r="AP21" s="7"/>
      <c r="AQ21" s="7"/>
      <c r="AR21" s="7"/>
    </row>
    <row r="22" spans="1:44" ht="237.75" customHeight="1" x14ac:dyDescent="0.45">
      <c r="A22">
        <v>18</v>
      </c>
      <c r="B22" s="1" t="s">
        <v>111</v>
      </c>
      <c r="C22">
        <v>45</v>
      </c>
      <c r="D22" s="21" t="s">
        <v>112</v>
      </c>
      <c r="E22" s="1" t="s">
        <v>81</v>
      </c>
      <c r="F22" s="1" t="s">
        <v>81</v>
      </c>
      <c r="H22" s="33">
        <v>503</v>
      </c>
      <c r="I22" s="33">
        <v>181</v>
      </c>
      <c r="J22" s="33">
        <v>137</v>
      </c>
      <c r="K22" s="33">
        <v>186</v>
      </c>
      <c r="L22" s="33">
        <v>70</v>
      </c>
      <c r="M22" s="33">
        <v>211</v>
      </c>
      <c r="N22" s="33">
        <v>104</v>
      </c>
      <c r="O22" s="33">
        <v>192</v>
      </c>
      <c r="P22" s="1"/>
      <c r="Q22" t="s">
        <v>12</v>
      </c>
      <c r="R22">
        <v>53</v>
      </c>
      <c r="S22" t="s">
        <v>119</v>
      </c>
      <c r="T22" t="s">
        <v>123</v>
      </c>
      <c r="U22" t="s">
        <v>135</v>
      </c>
      <c r="V22" s="33" t="s">
        <v>135</v>
      </c>
      <c r="W22" s="39">
        <v>3</v>
      </c>
      <c r="X22" s="24">
        <v>1</v>
      </c>
      <c r="Y22" s="24">
        <v>4</v>
      </c>
      <c r="Z22" s="24">
        <v>2</v>
      </c>
      <c r="AA22" s="24">
        <v>4</v>
      </c>
      <c r="AB22" s="24">
        <v>2</v>
      </c>
      <c r="AC22" s="24">
        <v>4</v>
      </c>
      <c r="AD22" s="24">
        <v>1</v>
      </c>
      <c r="AE22" s="24">
        <v>4</v>
      </c>
      <c r="AF22" s="6">
        <v>1</v>
      </c>
      <c r="AG22" s="6" t="s">
        <v>252</v>
      </c>
      <c r="AH22" s="6" t="s">
        <v>266</v>
      </c>
      <c r="AI22" s="46">
        <v>7</v>
      </c>
      <c r="AJ22" s="50" t="s">
        <v>167</v>
      </c>
      <c r="AK22" s="39" t="s">
        <v>187</v>
      </c>
      <c r="AL22" s="6" t="s">
        <v>206</v>
      </c>
      <c r="AM22" s="6" t="s">
        <v>221</v>
      </c>
      <c r="AN22" s="54">
        <f t="shared" si="0"/>
        <v>2.6</v>
      </c>
      <c r="AO22" s="6">
        <f t="shared" si="1"/>
        <v>3.2</v>
      </c>
      <c r="AP22" s="7"/>
      <c r="AQ22" s="7"/>
      <c r="AR22" s="7"/>
    </row>
    <row r="23" spans="1:44" ht="237.75" customHeight="1" x14ac:dyDescent="0.45">
      <c r="A23">
        <v>19</v>
      </c>
      <c r="B23" s="1" t="s">
        <v>113</v>
      </c>
      <c r="C23">
        <v>36</v>
      </c>
      <c r="D23" s="21" t="s">
        <v>114</v>
      </c>
      <c r="E23" s="1" t="s">
        <v>81</v>
      </c>
      <c r="F23" s="1" t="s">
        <v>81</v>
      </c>
      <c r="H23" s="33">
        <v>478</v>
      </c>
      <c r="I23" s="33">
        <v>114</v>
      </c>
      <c r="J23" s="33">
        <v>163</v>
      </c>
      <c r="K23" s="33">
        <v>115</v>
      </c>
      <c r="L23" s="33">
        <v>120</v>
      </c>
      <c r="M23" s="33">
        <v>111</v>
      </c>
      <c r="N23" s="33">
        <v>190</v>
      </c>
      <c r="O23" s="33">
        <v>100</v>
      </c>
      <c r="P23" s="1"/>
      <c r="Q23" t="s">
        <v>12</v>
      </c>
      <c r="R23">
        <v>56</v>
      </c>
      <c r="S23" t="s">
        <v>119</v>
      </c>
      <c r="T23" t="s">
        <v>123</v>
      </c>
      <c r="U23" t="s">
        <v>135</v>
      </c>
      <c r="V23" s="33" t="s">
        <v>135</v>
      </c>
      <c r="W23" s="39">
        <v>3</v>
      </c>
      <c r="X23" s="24">
        <v>1</v>
      </c>
      <c r="Y23" s="24">
        <v>4</v>
      </c>
      <c r="Z23" s="24">
        <v>2</v>
      </c>
      <c r="AA23" s="24">
        <v>5</v>
      </c>
      <c r="AB23" s="24">
        <v>1</v>
      </c>
      <c r="AC23" s="24">
        <v>5</v>
      </c>
      <c r="AD23" s="24">
        <v>1</v>
      </c>
      <c r="AE23" s="24">
        <v>5</v>
      </c>
      <c r="AF23" s="6">
        <v>1</v>
      </c>
      <c r="AG23" s="6" t="s">
        <v>253</v>
      </c>
      <c r="AH23" s="6" t="s">
        <v>253</v>
      </c>
      <c r="AI23" s="46">
        <v>7</v>
      </c>
      <c r="AJ23" s="50" t="s">
        <v>166</v>
      </c>
      <c r="AK23" s="39" t="s">
        <v>186</v>
      </c>
      <c r="AL23" s="6" t="s">
        <v>205</v>
      </c>
      <c r="AM23" s="6" t="s">
        <v>220</v>
      </c>
      <c r="AN23" s="54">
        <f t="shared" si="0"/>
        <v>2.8</v>
      </c>
      <c r="AO23" s="6">
        <f t="shared" si="1"/>
        <v>3.6</v>
      </c>
      <c r="AP23" s="7"/>
      <c r="AQ23" s="7"/>
      <c r="AR23" s="7"/>
    </row>
    <row r="24" spans="1:44" ht="237.75" customHeight="1" x14ac:dyDescent="0.45">
      <c r="A24">
        <v>20</v>
      </c>
      <c r="B24" s="1" t="s">
        <v>115</v>
      </c>
      <c r="C24">
        <v>53</v>
      </c>
      <c r="D24" s="21" t="s">
        <v>116</v>
      </c>
      <c r="E24" s="1" t="s">
        <v>81</v>
      </c>
      <c r="F24" s="1" t="s">
        <v>84</v>
      </c>
      <c r="H24" s="33">
        <v>806</v>
      </c>
      <c r="I24" s="33">
        <v>294</v>
      </c>
      <c r="J24" s="33">
        <v>202</v>
      </c>
      <c r="K24" s="33">
        <v>216</v>
      </c>
      <c r="L24" s="33">
        <v>136</v>
      </c>
      <c r="M24" s="33">
        <v>132</v>
      </c>
      <c r="N24" s="33">
        <v>111</v>
      </c>
      <c r="O24" s="33">
        <v>229</v>
      </c>
      <c r="P24" s="1"/>
      <c r="Q24" t="s">
        <v>13</v>
      </c>
      <c r="R24">
        <v>31</v>
      </c>
      <c r="S24" t="s">
        <v>120</v>
      </c>
      <c r="T24" t="s">
        <v>123</v>
      </c>
      <c r="U24" t="s">
        <v>135</v>
      </c>
      <c r="V24" s="33" t="s">
        <v>135</v>
      </c>
      <c r="W24" s="39">
        <v>3</v>
      </c>
      <c r="X24" s="24">
        <v>2</v>
      </c>
      <c r="Y24" s="24">
        <v>4</v>
      </c>
      <c r="Z24" s="24">
        <v>2</v>
      </c>
      <c r="AA24" s="24">
        <v>4</v>
      </c>
      <c r="AB24" s="24">
        <v>1</v>
      </c>
      <c r="AC24" s="24">
        <v>4</v>
      </c>
      <c r="AD24" s="24">
        <v>2</v>
      </c>
      <c r="AE24" s="24">
        <v>4</v>
      </c>
      <c r="AF24" s="6">
        <v>1</v>
      </c>
      <c r="AG24" s="6" t="s">
        <v>242</v>
      </c>
      <c r="AH24" s="6" t="s">
        <v>242</v>
      </c>
      <c r="AI24" s="46">
        <v>6</v>
      </c>
      <c r="AJ24" s="50" t="s">
        <v>169</v>
      </c>
      <c r="AK24" s="39" t="s">
        <v>189</v>
      </c>
      <c r="AL24" s="6" t="s">
        <v>208</v>
      </c>
      <c r="AM24" s="6" t="s">
        <v>223</v>
      </c>
      <c r="AN24" s="54">
        <f t="shared" si="0"/>
        <v>2.7</v>
      </c>
      <c r="AO24" s="6">
        <f t="shared" si="1"/>
        <v>3.1</v>
      </c>
      <c r="AP24" s="7"/>
      <c r="AQ24" s="7"/>
      <c r="AR24" s="7"/>
    </row>
    <row r="25" spans="1:44" x14ac:dyDescent="0.45">
      <c r="A25" s="34"/>
      <c r="B25" s="35" t="s">
        <v>16</v>
      </c>
      <c r="C25" s="34">
        <f>MAX(C5:C24)</f>
        <v>61</v>
      </c>
      <c r="D25" s="34"/>
      <c r="E25" s="34"/>
      <c r="F25" s="34"/>
      <c r="G25" s="34"/>
      <c r="H25" s="34">
        <f t="shared" ref="H25:O25" si="2">MAX(H5:H24)</f>
        <v>1141</v>
      </c>
      <c r="I25" s="34">
        <f t="shared" si="2"/>
        <v>641</v>
      </c>
      <c r="J25" s="34">
        <f t="shared" si="2"/>
        <v>407</v>
      </c>
      <c r="K25" s="34">
        <f t="shared" si="2"/>
        <v>257</v>
      </c>
      <c r="L25" s="34">
        <f t="shared" si="2"/>
        <v>362</v>
      </c>
      <c r="M25" s="34">
        <f t="shared" si="2"/>
        <v>370</v>
      </c>
      <c r="N25" s="34">
        <f t="shared" si="2"/>
        <v>212</v>
      </c>
      <c r="O25" s="34">
        <f t="shared" si="2"/>
        <v>287</v>
      </c>
      <c r="P25" s="1"/>
      <c r="Q25" s="1"/>
      <c r="R25" s="1">
        <f>MAX(R5:R24)</f>
        <v>56</v>
      </c>
      <c r="S25" s="1"/>
      <c r="T25" s="1"/>
      <c r="U25" s="1"/>
      <c r="V25" s="1"/>
      <c r="W25" s="1">
        <f>MAX(W5:W24)</f>
        <v>5</v>
      </c>
      <c r="X25" s="1">
        <f t="shared" ref="X25:AE25" si="3">MAX(X5:X24)</f>
        <v>4</v>
      </c>
      <c r="Y25" s="27">
        <f t="shared" si="3"/>
        <v>5</v>
      </c>
      <c r="Z25">
        <f t="shared" si="3"/>
        <v>5</v>
      </c>
      <c r="AA25" s="27">
        <f t="shared" si="3"/>
        <v>5</v>
      </c>
      <c r="AB25">
        <f t="shared" si="3"/>
        <v>3</v>
      </c>
      <c r="AC25" s="11">
        <f t="shared" si="3"/>
        <v>5</v>
      </c>
      <c r="AD25" s="8">
        <f t="shared" si="3"/>
        <v>2</v>
      </c>
      <c r="AE25">
        <f t="shared" si="3"/>
        <v>5</v>
      </c>
      <c r="AF25">
        <f>MAX(AF5:AF24)</f>
        <v>3</v>
      </c>
      <c r="AI25">
        <f>MAX(AI5:AI24)</f>
        <v>7</v>
      </c>
      <c r="AP25" s="30"/>
    </row>
    <row r="26" spans="1:44" x14ac:dyDescent="0.45">
      <c r="A26" s="34"/>
      <c r="B26" s="35" t="s">
        <v>17</v>
      </c>
      <c r="C26" s="34">
        <f>AVERAGE(C5:C24)</f>
        <v>44.705882352941174</v>
      </c>
      <c r="D26" s="34"/>
      <c r="E26" s="34"/>
      <c r="F26" s="34"/>
      <c r="G26" s="34"/>
      <c r="H26" s="34">
        <f t="shared" ref="H26:O26" si="4">AVERAGE(H5:H24)</f>
        <v>486.47058823529414</v>
      </c>
      <c r="I26" s="34">
        <f t="shared" si="4"/>
        <v>171.94117647058823</v>
      </c>
      <c r="J26" s="34">
        <f t="shared" si="4"/>
        <v>182.05882352941177</v>
      </c>
      <c r="K26" s="34">
        <f t="shared" si="4"/>
        <v>132.58823529411765</v>
      </c>
      <c r="L26" s="34">
        <f t="shared" si="4"/>
        <v>122.58823529411765</v>
      </c>
      <c r="M26" s="34">
        <f t="shared" si="4"/>
        <v>136.11764705882354</v>
      </c>
      <c r="N26" s="34">
        <f t="shared" si="4"/>
        <v>101.41176470588235</v>
      </c>
      <c r="O26" s="34">
        <f t="shared" si="4"/>
        <v>162.11764705882354</v>
      </c>
      <c r="P26" s="1"/>
      <c r="Q26" s="1"/>
      <c r="R26" s="1">
        <f>AVERAGE(R5:R24)</f>
        <v>38.176470588235297</v>
      </c>
      <c r="S26" s="1"/>
      <c r="T26" s="1"/>
      <c r="U26" s="1"/>
      <c r="V26" s="1"/>
      <c r="W26" s="1">
        <f>AVERAGE(W5:W24)</f>
        <v>3.4705882352941178</v>
      </c>
      <c r="X26" s="1">
        <f t="shared" ref="X26:AE26" si="5">AVERAGE(X5:X24)</f>
        <v>2</v>
      </c>
      <c r="Y26">
        <f t="shared" si="5"/>
        <v>3.7647058823529411</v>
      </c>
      <c r="Z26">
        <f t="shared" si="5"/>
        <v>2.4117647058823528</v>
      </c>
      <c r="AA26">
        <f t="shared" si="5"/>
        <v>3.7647058823529411</v>
      </c>
      <c r="AB26">
        <f t="shared" si="5"/>
        <v>1.7058823529411764</v>
      </c>
      <c r="AC26" s="56">
        <f t="shared" si="5"/>
        <v>3.5882352941176472</v>
      </c>
      <c r="AD26" s="56">
        <f t="shared" si="5"/>
        <v>1.3529411764705883</v>
      </c>
      <c r="AE26">
        <f t="shared" si="5"/>
        <v>3.9411764705882355</v>
      </c>
      <c r="AF26">
        <f>AVERAGE(AF5:AF24)</f>
        <v>1.8235294117647058</v>
      </c>
      <c r="AI26">
        <f>AVERAGE(AI5:AI24)</f>
        <v>5.9411764705882355</v>
      </c>
      <c r="AP26" s="30"/>
    </row>
    <row r="27" spans="1:44" x14ac:dyDescent="0.45">
      <c r="A27" s="34"/>
      <c r="B27" s="35" t="s">
        <v>18</v>
      </c>
      <c r="C27" s="34">
        <f>MEDIAN(C5:C24)</f>
        <v>44</v>
      </c>
      <c r="D27" s="34"/>
      <c r="E27" s="34"/>
      <c r="F27" s="34"/>
      <c r="G27" s="34"/>
      <c r="H27" s="34">
        <f t="shared" ref="H27:O27" si="6">MEDIAN(H5:H24)</f>
        <v>497</v>
      </c>
      <c r="I27" s="34">
        <f t="shared" si="6"/>
        <v>120</v>
      </c>
      <c r="J27" s="34">
        <f t="shared" si="6"/>
        <v>163</v>
      </c>
      <c r="K27" s="34">
        <f t="shared" si="6"/>
        <v>115</v>
      </c>
      <c r="L27" s="34">
        <f t="shared" si="6"/>
        <v>101</v>
      </c>
      <c r="M27" s="34">
        <f t="shared" si="6"/>
        <v>111</v>
      </c>
      <c r="N27" s="34">
        <f t="shared" si="6"/>
        <v>100</v>
      </c>
      <c r="O27" s="34">
        <f t="shared" si="6"/>
        <v>171</v>
      </c>
      <c r="P27" s="1"/>
      <c r="Q27" s="1"/>
      <c r="R27" s="1">
        <f>MEDIAN(R5:R24)</f>
        <v>35</v>
      </c>
      <c r="S27" s="1"/>
      <c r="T27" s="1"/>
      <c r="U27" s="1"/>
      <c r="V27" s="1"/>
      <c r="W27" s="1">
        <f>MEDIAN(W5:W24)</f>
        <v>3</v>
      </c>
      <c r="X27" s="1">
        <f t="shared" ref="X27:AE27" si="7">MEDIAN(X5:X24)</f>
        <v>2</v>
      </c>
      <c r="Y27">
        <f t="shared" si="7"/>
        <v>4</v>
      </c>
      <c r="Z27">
        <f t="shared" si="7"/>
        <v>2</v>
      </c>
      <c r="AA27">
        <f t="shared" si="7"/>
        <v>4</v>
      </c>
      <c r="AB27">
        <f t="shared" si="7"/>
        <v>2</v>
      </c>
      <c r="AC27">
        <f t="shared" si="7"/>
        <v>4</v>
      </c>
      <c r="AD27" s="8">
        <f t="shared" si="7"/>
        <v>1</v>
      </c>
      <c r="AE27">
        <f t="shared" si="7"/>
        <v>4</v>
      </c>
      <c r="AF27">
        <f>MEDIAN(AF5:AF24)</f>
        <v>2</v>
      </c>
      <c r="AI27">
        <f>MEDIAN(AI5:AI24)</f>
        <v>6</v>
      </c>
      <c r="AP27" s="30"/>
    </row>
    <row r="28" spans="1:44" x14ac:dyDescent="0.45">
      <c r="A28" s="34"/>
      <c r="B28" s="35" t="s">
        <v>19</v>
      </c>
      <c r="C28" s="34">
        <f>STDEV(C5:C24)</f>
        <v>8.8583626159293196</v>
      </c>
      <c r="D28" s="34"/>
      <c r="E28" s="34"/>
      <c r="F28" s="34"/>
      <c r="G28" s="34"/>
      <c r="H28" s="34">
        <f t="shared" ref="H28:O28" si="8">STDEV(H5:H24)</f>
        <v>307.27372114432819</v>
      </c>
      <c r="I28" s="34">
        <f t="shared" si="8"/>
        <v>136.71616153011834</v>
      </c>
      <c r="J28" s="34">
        <f t="shared" si="8"/>
        <v>100.12459150243467</v>
      </c>
      <c r="K28" s="34">
        <f t="shared" si="8"/>
        <v>59.731753305433571</v>
      </c>
      <c r="L28" s="34">
        <f t="shared" si="8"/>
        <v>76.482072101513936</v>
      </c>
      <c r="M28" s="34">
        <f t="shared" si="8"/>
        <v>73.164098396123535</v>
      </c>
      <c r="N28" s="34">
        <f t="shared" si="8"/>
        <v>42.657148907787736</v>
      </c>
      <c r="O28" s="34">
        <f t="shared" si="8"/>
        <v>57.959988734623188</v>
      </c>
      <c r="P28" s="1"/>
      <c r="Q28" s="1"/>
      <c r="R28" s="1">
        <f>STDEV(R5:R24)</f>
        <v>10.026435646066146</v>
      </c>
      <c r="S28" s="1"/>
      <c r="T28" s="1"/>
      <c r="U28" s="1"/>
      <c r="V28" s="1"/>
      <c r="W28" s="1">
        <f>STDEV(W5:W24)</f>
        <v>0.87447463219520671</v>
      </c>
      <c r="X28" s="1">
        <f t="shared" ref="X28:AE28" si="9">STDEV(X5:X24)</f>
        <v>1</v>
      </c>
      <c r="Y28">
        <f t="shared" si="9"/>
        <v>0.56229571453838723</v>
      </c>
      <c r="Z28">
        <f t="shared" si="9"/>
        <v>1.1213175023946031</v>
      </c>
      <c r="AA28">
        <f t="shared" si="9"/>
        <v>0.75244698855682546</v>
      </c>
      <c r="AB28">
        <f t="shared" si="9"/>
        <v>0.68599434057003539</v>
      </c>
      <c r="AC28">
        <f t="shared" si="9"/>
        <v>1.0036697371030328</v>
      </c>
      <c r="AD28">
        <f t="shared" si="9"/>
        <v>0.49259218307188901</v>
      </c>
      <c r="AE28">
        <f t="shared" si="9"/>
        <v>0.65865281401643194</v>
      </c>
      <c r="AF28">
        <f>STDEV(AF5:AF24)</f>
        <v>0.80895720820441563</v>
      </c>
      <c r="AI28">
        <f>STDEV(AI5:AI24)</f>
        <v>1.1440382552221617</v>
      </c>
    </row>
    <row r="29" spans="1:44" x14ac:dyDescent="0.45">
      <c r="A29" s="34"/>
      <c r="B29" s="35" t="s">
        <v>35</v>
      </c>
      <c r="C29" s="34"/>
      <c r="D29" s="34"/>
      <c r="E29" s="34"/>
      <c r="F29" s="34"/>
      <c r="G29" s="34"/>
      <c r="H29" s="34">
        <f t="shared" ref="H29:O29" si="10">QUARTILE(H5:H24,1)</f>
        <v>202</v>
      </c>
      <c r="I29" s="34">
        <f t="shared" si="10"/>
        <v>100</v>
      </c>
      <c r="J29" s="34">
        <f t="shared" si="10"/>
        <v>120</v>
      </c>
      <c r="K29" s="34">
        <f t="shared" si="10"/>
        <v>94</v>
      </c>
      <c r="L29" s="34">
        <f t="shared" si="10"/>
        <v>76</v>
      </c>
      <c r="M29" s="34">
        <f t="shared" si="10"/>
        <v>100</v>
      </c>
      <c r="N29" s="34">
        <f t="shared" si="10"/>
        <v>73</v>
      </c>
      <c r="O29" s="34">
        <f t="shared" si="10"/>
        <v>104</v>
      </c>
      <c r="P29" s="1"/>
      <c r="Q29" s="1"/>
      <c r="R29" s="1"/>
      <c r="S29" s="1"/>
      <c r="T29" s="1"/>
      <c r="U29" s="1"/>
      <c r="V29" s="1"/>
      <c r="W29" s="1"/>
      <c r="X29" s="1"/>
    </row>
    <row r="30" spans="1:44" x14ac:dyDescent="0.45">
      <c r="A30" s="34"/>
      <c r="B30" s="35" t="s">
        <v>36</v>
      </c>
      <c r="C30" s="34"/>
      <c r="D30" s="34"/>
      <c r="E30" s="34"/>
      <c r="F30" s="34"/>
      <c r="G30" s="34"/>
      <c r="H30" s="34">
        <f t="shared" ref="H30:O30" si="11">QUARTILE(H5:H24,3)</f>
        <v>692</v>
      </c>
      <c r="I30" s="34">
        <f t="shared" si="11"/>
        <v>185</v>
      </c>
      <c r="J30" s="34">
        <f t="shared" si="11"/>
        <v>212</v>
      </c>
      <c r="K30" s="34">
        <f t="shared" si="11"/>
        <v>177</v>
      </c>
      <c r="L30" s="34">
        <f t="shared" si="11"/>
        <v>120</v>
      </c>
      <c r="M30" s="34">
        <f t="shared" si="11"/>
        <v>140</v>
      </c>
      <c r="N30" s="34">
        <f t="shared" si="11"/>
        <v>108</v>
      </c>
      <c r="O30" s="34">
        <f t="shared" si="11"/>
        <v>198</v>
      </c>
      <c r="P30" s="1"/>
      <c r="Q30" s="1"/>
      <c r="R30" s="1"/>
      <c r="S30" s="1"/>
      <c r="T30" s="1"/>
      <c r="U30" s="1"/>
      <c r="V30" s="1"/>
      <c r="W30" s="1"/>
      <c r="X30" s="1"/>
    </row>
    <row r="31" spans="1:44" ht="15" customHeight="1" x14ac:dyDescent="0.45">
      <c r="A31" s="34"/>
      <c r="B31" s="35" t="s">
        <v>15</v>
      </c>
      <c r="C31" s="34">
        <f>MIN(C5:C24)</f>
        <v>31</v>
      </c>
      <c r="D31" s="34"/>
      <c r="E31" s="34"/>
      <c r="F31" s="34"/>
      <c r="G31" s="34"/>
      <c r="H31" s="34">
        <f>MIN(H5:H24)</f>
        <v>100</v>
      </c>
      <c r="I31" s="34">
        <f t="shared" ref="I31:O31" si="12">MIN(I5:I24)</f>
        <v>40</v>
      </c>
      <c r="J31" s="34">
        <f t="shared" si="12"/>
        <v>36</v>
      </c>
      <c r="K31" s="34">
        <f t="shared" si="12"/>
        <v>46</v>
      </c>
      <c r="L31" s="34">
        <f t="shared" si="12"/>
        <v>39</v>
      </c>
      <c r="M31" s="34">
        <f t="shared" si="12"/>
        <v>72</v>
      </c>
      <c r="N31" s="34">
        <f t="shared" si="12"/>
        <v>50</v>
      </c>
      <c r="O31" s="34">
        <f t="shared" si="12"/>
        <v>100</v>
      </c>
      <c r="P31" s="37"/>
      <c r="Q31" s="37"/>
      <c r="R31" s="51">
        <f>MIN(R5:R24)</f>
        <v>24</v>
      </c>
      <c r="S31" s="37"/>
      <c r="T31" s="37"/>
      <c r="U31" s="37"/>
      <c r="V31" s="37"/>
      <c r="W31" s="52">
        <f>MIN(W5:W24)</f>
        <v>2</v>
      </c>
      <c r="X31" s="52">
        <f t="shared" ref="X31:AE31" si="13">MIN(X5:X24)</f>
        <v>1</v>
      </c>
      <c r="Y31">
        <f t="shared" si="13"/>
        <v>3</v>
      </c>
      <c r="Z31">
        <f t="shared" si="13"/>
        <v>1</v>
      </c>
      <c r="AA31">
        <f t="shared" si="13"/>
        <v>2</v>
      </c>
      <c r="AB31">
        <f t="shared" si="13"/>
        <v>1</v>
      </c>
      <c r="AC31">
        <f t="shared" si="13"/>
        <v>1</v>
      </c>
      <c r="AD31">
        <f t="shared" si="13"/>
        <v>1</v>
      </c>
      <c r="AE31">
        <f t="shared" si="13"/>
        <v>3</v>
      </c>
      <c r="AF31">
        <f>MIN(AF5:AF24)</f>
        <v>1</v>
      </c>
      <c r="AI31">
        <f>MIN(AI5:AI24)</f>
        <v>4</v>
      </c>
    </row>
    <row r="32" spans="1:44" x14ac:dyDescent="0.45">
      <c r="P32" s="1"/>
      <c r="Q32" s="9"/>
      <c r="R32" s="9"/>
      <c r="S32" s="9"/>
      <c r="T32" s="9"/>
      <c r="U32" s="9"/>
      <c r="V32" s="36"/>
      <c r="W32" s="9"/>
      <c r="X32" s="9"/>
    </row>
    <row r="33" spans="1:24" x14ac:dyDescent="0.45">
      <c r="P33" s="12"/>
      <c r="Q33" s="10"/>
      <c r="R33" s="10"/>
      <c r="S33" s="10"/>
      <c r="T33" s="10"/>
      <c r="U33" s="10"/>
      <c r="V33" s="10"/>
      <c r="W33" s="10"/>
      <c r="X33" s="10"/>
    </row>
    <row r="34" spans="1:24" x14ac:dyDescent="0.45">
      <c r="P34" s="12"/>
      <c r="Q34" s="10"/>
      <c r="R34" s="10"/>
      <c r="S34" s="10"/>
      <c r="T34" s="10"/>
      <c r="U34" s="10"/>
      <c r="V34" s="10"/>
      <c r="W34" s="10"/>
      <c r="X34" s="10"/>
    </row>
    <row r="35" spans="1:24" x14ac:dyDescent="0.45">
      <c r="P35" s="12"/>
      <c r="Q35" s="10"/>
      <c r="R35" s="10"/>
      <c r="S35" s="10"/>
      <c r="T35" s="10"/>
      <c r="U35" s="10"/>
      <c r="V35" s="10"/>
      <c r="W35" s="10"/>
      <c r="X35" s="10"/>
    </row>
    <row r="36" spans="1:24" x14ac:dyDescent="0.45">
      <c r="P36" s="1"/>
      <c r="Q36" s="1"/>
      <c r="R36" s="1"/>
      <c r="S36" s="1"/>
      <c r="T36" s="1"/>
      <c r="U36" s="1"/>
      <c r="V36" s="1"/>
      <c r="W36" s="1"/>
      <c r="X36" s="1"/>
    </row>
    <row r="37" spans="1:24" x14ac:dyDescent="0.45">
      <c r="B37" s="62" t="s">
        <v>20</v>
      </c>
      <c r="C37" s="62"/>
      <c r="D37" s="62"/>
      <c r="E37" s="62"/>
      <c r="F37" s="62"/>
      <c r="G37" s="62"/>
      <c r="H37" s="62"/>
      <c r="I37" s="62"/>
      <c r="J37" s="62"/>
      <c r="K37" s="62"/>
      <c r="P37" s="1"/>
      <c r="Q37" s="1"/>
      <c r="R37" s="1"/>
      <c r="S37" s="1"/>
      <c r="T37" s="1"/>
      <c r="U37" s="1"/>
      <c r="V37" s="1"/>
      <c r="W37" s="1"/>
      <c r="X37" s="1"/>
    </row>
    <row r="38" spans="1:24" x14ac:dyDescent="0.45">
      <c r="B38" s="62" t="s">
        <v>21</v>
      </c>
      <c r="C38" s="62"/>
      <c r="D38" s="62"/>
      <c r="E38" s="62" t="s">
        <v>22</v>
      </c>
      <c r="F38" s="62"/>
      <c r="G38" s="62"/>
      <c r="H38" s="62"/>
      <c r="I38" s="62"/>
      <c r="J38" s="62"/>
      <c r="K38" s="62"/>
      <c r="P38" s="1"/>
      <c r="Q38" s="1"/>
      <c r="R38" s="1"/>
      <c r="S38" s="1"/>
      <c r="T38" s="1"/>
      <c r="U38" s="1"/>
      <c r="V38" s="1"/>
      <c r="W38" s="1"/>
      <c r="X38" s="1"/>
    </row>
    <row r="39" spans="1:24" x14ac:dyDescent="0.45">
      <c r="B39" s="62"/>
      <c r="C39" s="62"/>
      <c r="D39" s="62"/>
      <c r="E39" s="11">
        <v>1</v>
      </c>
      <c r="F39" s="11">
        <v>2</v>
      </c>
      <c r="G39" s="11">
        <v>3</v>
      </c>
      <c r="H39" s="11">
        <v>4</v>
      </c>
      <c r="I39" s="11">
        <v>5</v>
      </c>
      <c r="J39" s="11">
        <v>6</v>
      </c>
      <c r="K39" s="11">
        <v>7</v>
      </c>
      <c r="L39" t="s">
        <v>57</v>
      </c>
      <c r="M39" t="s">
        <v>71</v>
      </c>
      <c r="P39" s="1"/>
      <c r="Q39" s="1"/>
      <c r="R39" s="1"/>
      <c r="S39" s="1"/>
      <c r="T39" s="1"/>
      <c r="U39" s="1"/>
      <c r="V39" s="1"/>
      <c r="W39" s="1"/>
      <c r="X39" s="1"/>
    </row>
    <row r="40" spans="1:24" x14ac:dyDescent="0.45">
      <c r="P40" s="1"/>
      <c r="Q40" s="1"/>
      <c r="R40" s="1"/>
      <c r="S40" s="1"/>
      <c r="T40" s="1"/>
      <c r="U40" s="1"/>
      <c r="V40" s="1"/>
      <c r="W40" s="1"/>
      <c r="X40" s="1"/>
    </row>
    <row r="41" spans="1:24" ht="31.5" customHeight="1" x14ac:dyDescent="0.45">
      <c r="A41" s="11" t="s">
        <v>56</v>
      </c>
      <c r="B41" s="63" t="s">
        <v>236</v>
      </c>
      <c r="C41" s="63"/>
      <c r="D41" s="63"/>
      <c r="E41" s="24">
        <v>0</v>
      </c>
      <c r="F41" s="24">
        <v>0</v>
      </c>
      <c r="G41" s="24">
        <v>0</v>
      </c>
      <c r="H41" s="24">
        <v>2</v>
      </c>
      <c r="I41" s="24">
        <v>5</v>
      </c>
      <c r="J41" s="24">
        <v>2</v>
      </c>
      <c r="K41" s="24">
        <v>8</v>
      </c>
      <c r="L41">
        <f>SUM(E41:K41)</f>
        <v>17</v>
      </c>
      <c r="M41">
        <f>SUMPRODUCT(E39:K39, E41:K41) / SUM(E41:K41)</f>
        <v>5.9411764705882355</v>
      </c>
      <c r="P41" s="1"/>
      <c r="Q41" s="1"/>
      <c r="R41" s="1"/>
      <c r="S41" s="1"/>
      <c r="T41" s="1"/>
      <c r="U41" s="1"/>
      <c r="V41" s="1"/>
      <c r="W41" s="1"/>
      <c r="X41" s="1"/>
    </row>
    <row r="42" spans="1:24" ht="37.9" customHeight="1" x14ac:dyDescent="0.45">
      <c r="A42" s="11" t="s">
        <v>234</v>
      </c>
      <c r="B42" s="63" t="s">
        <v>235</v>
      </c>
      <c r="C42" s="63"/>
      <c r="D42" s="63"/>
      <c r="E42" s="24">
        <v>7</v>
      </c>
      <c r="F42" s="24">
        <v>6</v>
      </c>
      <c r="G42" s="24">
        <v>4</v>
      </c>
      <c r="H42" s="24">
        <v>0</v>
      </c>
      <c r="I42" s="24">
        <v>0</v>
      </c>
      <c r="J42" s="24"/>
      <c r="K42" s="24"/>
      <c r="L42">
        <f>SUM(E42:K42)</f>
        <v>17</v>
      </c>
      <c r="M42">
        <f>SUMPRODUCT(E39:K39, E42:K42) / SUM(E42:K42)</f>
        <v>1.8235294117647058</v>
      </c>
      <c r="N42">
        <f>5-(M42)</f>
        <v>3.1764705882352944</v>
      </c>
      <c r="O42">
        <f t="shared" ref="O42:O50" si="14">(100*N42)/4</f>
        <v>79.411764705882362</v>
      </c>
      <c r="R42" s="11" t="s">
        <v>270</v>
      </c>
    </row>
    <row r="43" spans="1:24" ht="38.75" customHeight="1" x14ac:dyDescent="0.45">
      <c r="A43" s="11" t="s">
        <v>28</v>
      </c>
      <c r="B43" s="63" t="s">
        <v>233</v>
      </c>
      <c r="C43" s="63"/>
      <c r="D43" s="63"/>
      <c r="E43" s="24">
        <v>0</v>
      </c>
      <c r="F43" s="24">
        <v>0</v>
      </c>
      <c r="G43" s="24">
        <v>4</v>
      </c>
      <c r="H43" s="24">
        <v>10</v>
      </c>
      <c r="I43" s="24">
        <v>3</v>
      </c>
      <c r="J43" s="24"/>
      <c r="K43" s="24"/>
      <c r="L43" s="16">
        <f>SUM(E43:K43)</f>
        <v>17</v>
      </c>
      <c r="M43">
        <f>SUMPRODUCT(E39:K39, E43:K43) / SUM(E43:K43)</f>
        <v>3.9411764705882355</v>
      </c>
      <c r="N43">
        <f>M43-1</f>
        <v>2.9411764705882355</v>
      </c>
      <c r="O43">
        <f t="shared" si="14"/>
        <v>73.529411764705884</v>
      </c>
    </row>
    <row r="44" spans="1:24" ht="180" customHeight="1" x14ac:dyDescent="0.45">
      <c r="A44" s="11" t="s">
        <v>55</v>
      </c>
      <c r="B44" s="61" t="s">
        <v>232</v>
      </c>
      <c r="C44" s="61"/>
      <c r="D44" s="61"/>
      <c r="E44">
        <v>11</v>
      </c>
      <c r="F44">
        <v>6</v>
      </c>
      <c r="G44">
        <v>0</v>
      </c>
      <c r="H44">
        <v>0</v>
      </c>
      <c r="I44">
        <v>0</v>
      </c>
      <c r="L44">
        <f t="shared" ref="L44:L51" si="15">SUM(E44:K44)</f>
        <v>17</v>
      </c>
      <c r="M44">
        <f>SUMPRODUCT(E39:K39, E44:K44) / SUM(E44:K44)</f>
        <v>1.3529411764705883</v>
      </c>
      <c r="N44">
        <f>5-(M44)</f>
        <v>3.6470588235294117</v>
      </c>
      <c r="O44">
        <f t="shared" si="14"/>
        <v>91.17647058823529</v>
      </c>
    </row>
    <row r="45" spans="1:24" ht="120" customHeight="1" x14ac:dyDescent="0.45">
      <c r="A45" s="11" t="s">
        <v>27</v>
      </c>
      <c r="B45" s="61" t="s">
        <v>231</v>
      </c>
      <c r="C45" s="61"/>
      <c r="D45" s="61"/>
      <c r="E45">
        <v>1</v>
      </c>
      <c r="F45">
        <v>1</v>
      </c>
      <c r="G45">
        <v>4</v>
      </c>
      <c r="H45">
        <v>9</v>
      </c>
      <c r="I45">
        <v>2</v>
      </c>
      <c r="L45">
        <f t="shared" si="15"/>
        <v>17</v>
      </c>
      <c r="M45">
        <f>SUMPRODUCT(E39:K39, E45:K45) / SUM(E45:K45)</f>
        <v>3.5882352941176472</v>
      </c>
      <c r="N45">
        <f>M45-1</f>
        <v>2.5882352941176472</v>
      </c>
      <c r="O45">
        <f t="shared" si="14"/>
        <v>64.705882352941174</v>
      </c>
    </row>
    <row r="46" spans="1:24" ht="165" customHeight="1" x14ac:dyDescent="0.45">
      <c r="A46" s="11" t="s">
        <v>54</v>
      </c>
      <c r="B46" s="60" t="s">
        <v>230</v>
      </c>
      <c r="C46" s="60"/>
      <c r="D46" s="60"/>
      <c r="E46">
        <v>7</v>
      </c>
      <c r="F46">
        <v>8</v>
      </c>
      <c r="G46">
        <v>2</v>
      </c>
      <c r="H46">
        <v>0</v>
      </c>
      <c r="I46">
        <v>0</v>
      </c>
      <c r="L46">
        <f t="shared" si="15"/>
        <v>17</v>
      </c>
      <c r="M46">
        <f>SUMPRODUCT(E39:K39, E46:K46) / SUM(E46:K46)</f>
        <v>1.7058823529411764</v>
      </c>
      <c r="N46">
        <f>5-(M46)</f>
        <v>3.2941176470588234</v>
      </c>
      <c r="O46">
        <f t="shared" si="14"/>
        <v>82.35294117647058</v>
      </c>
    </row>
    <row r="47" spans="1:24" ht="120" customHeight="1" x14ac:dyDescent="0.45">
      <c r="A47" s="11" t="s">
        <v>26</v>
      </c>
      <c r="B47" s="60" t="s">
        <v>229</v>
      </c>
      <c r="C47" s="60"/>
      <c r="D47" s="60"/>
      <c r="E47">
        <v>0</v>
      </c>
      <c r="F47">
        <v>1</v>
      </c>
      <c r="G47">
        <v>4</v>
      </c>
      <c r="H47">
        <v>10</v>
      </c>
      <c r="I47">
        <v>2</v>
      </c>
      <c r="L47">
        <f t="shared" si="15"/>
        <v>17</v>
      </c>
      <c r="M47">
        <f>SUMPRODUCT(E39:K39, E47:K47) / SUM(E47:K47)</f>
        <v>3.7647058823529411</v>
      </c>
      <c r="N47">
        <f>M47-1</f>
        <v>2.7647058823529411</v>
      </c>
      <c r="O47">
        <f t="shared" si="14"/>
        <v>69.117647058823522</v>
      </c>
    </row>
    <row r="48" spans="1:24" ht="120" customHeight="1" x14ac:dyDescent="0.45">
      <c r="A48" s="11" t="s">
        <v>228</v>
      </c>
      <c r="B48" s="60" t="s">
        <v>227</v>
      </c>
      <c r="C48" s="60"/>
      <c r="D48" s="60"/>
      <c r="E48">
        <v>3</v>
      </c>
      <c r="F48">
        <v>8</v>
      </c>
      <c r="G48">
        <v>3</v>
      </c>
      <c r="H48">
        <v>2</v>
      </c>
      <c r="I48">
        <v>1</v>
      </c>
      <c r="L48">
        <f t="shared" si="15"/>
        <v>17</v>
      </c>
      <c r="M48">
        <f>SUMPRODUCT(E39:K39, E48:K48) / SUM(E48:K48)</f>
        <v>2.4117647058823528</v>
      </c>
      <c r="N48">
        <f>5-(M48)</f>
        <v>2.5882352941176472</v>
      </c>
      <c r="O48">
        <f t="shared" si="14"/>
        <v>64.705882352941174</v>
      </c>
    </row>
    <row r="49" spans="1:23" ht="90" customHeight="1" x14ac:dyDescent="0.45">
      <c r="A49" s="11" t="s">
        <v>25</v>
      </c>
      <c r="B49" s="60" t="s">
        <v>226</v>
      </c>
      <c r="C49" s="60"/>
      <c r="D49" s="60"/>
      <c r="E49">
        <v>0</v>
      </c>
      <c r="F49">
        <v>0</v>
      </c>
      <c r="G49">
        <v>5</v>
      </c>
      <c r="H49">
        <v>11</v>
      </c>
      <c r="I49">
        <v>1</v>
      </c>
      <c r="L49">
        <f t="shared" si="15"/>
        <v>17</v>
      </c>
      <c r="M49">
        <f>SUMPRODUCT(E39:K39, E49:K49) / SUM(E49:K49)</f>
        <v>3.7647058823529411</v>
      </c>
      <c r="N49">
        <f>M49-1</f>
        <v>2.7647058823529411</v>
      </c>
      <c r="O49">
        <f t="shared" si="14"/>
        <v>69.117647058823522</v>
      </c>
    </row>
    <row r="50" spans="1:23" ht="135" customHeight="1" x14ac:dyDescent="0.45">
      <c r="A50" s="11" t="s">
        <v>24</v>
      </c>
      <c r="B50" s="60" t="s">
        <v>224</v>
      </c>
      <c r="C50" s="60"/>
      <c r="D50" s="60"/>
      <c r="E50">
        <v>6</v>
      </c>
      <c r="F50">
        <v>7</v>
      </c>
      <c r="G50">
        <v>2</v>
      </c>
      <c r="H50">
        <v>2</v>
      </c>
      <c r="I50">
        <v>0</v>
      </c>
      <c r="L50">
        <f t="shared" si="15"/>
        <v>17</v>
      </c>
      <c r="M50">
        <f>SUMPRODUCT(E39:K39, E50:K50) / SUM(E50:K50)</f>
        <v>2</v>
      </c>
      <c r="N50">
        <f>5-(M50)</f>
        <v>3</v>
      </c>
      <c r="O50">
        <f t="shared" si="14"/>
        <v>75</v>
      </c>
    </row>
    <row r="51" spans="1:23" ht="105" customHeight="1" x14ac:dyDescent="0.45">
      <c r="A51" s="11" t="s">
        <v>23</v>
      </c>
      <c r="B51" s="59" t="s">
        <v>225</v>
      </c>
      <c r="C51" s="59"/>
      <c r="D51" s="59"/>
      <c r="E51">
        <v>0</v>
      </c>
      <c r="F51">
        <v>1</v>
      </c>
      <c r="G51">
        <v>10</v>
      </c>
      <c r="H51">
        <v>3</v>
      </c>
      <c r="I51">
        <v>3</v>
      </c>
      <c r="L51">
        <f t="shared" si="15"/>
        <v>17</v>
      </c>
      <c r="M51">
        <f>SUMPRODUCT(E39:K39, E51:K51) / SUM(E51:K51)</f>
        <v>3.4705882352941178</v>
      </c>
      <c r="N51">
        <f>M51-1</f>
        <v>2.4705882352941178</v>
      </c>
      <c r="O51">
        <f>(100*N51)/4</f>
        <v>61.764705882352942</v>
      </c>
    </row>
    <row r="53" spans="1:23" x14ac:dyDescent="0.45">
      <c r="N53" s="11" t="s">
        <v>17</v>
      </c>
      <c r="O53">
        <f>AVERAGE(O42:O51)</f>
        <v>73.088235294117652</v>
      </c>
    </row>
    <row r="56" spans="1:23" x14ac:dyDescent="0.45">
      <c r="P56" s="11"/>
    </row>
    <row r="57" spans="1:23" x14ac:dyDescent="0.45">
      <c r="H57" s="58" t="s">
        <v>29</v>
      </c>
      <c r="I57" s="58"/>
      <c r="J57" s="58"/>
      <c r="K57" s="58"/>
      <c r="L57" s="58"/>
      <c r="M57" s="58"/>
      <c r="N57" s="58"/>
      <c r="O57" s="58"/>
      <c r="P57" s="58"/>
      <c r="Q57" s="58"/>
      <c r="R57" s="58"/>
      <c r="S57" s="58"/>
      <c r="T57" s="58"/>
    </row>
    <row r="58" spans="1:23" x14ac:dyDescent="0.45">
      <c r="T58" s="58"/>
      <c r="U58" s="58"/>
      <c r="V58" s="58"/>
      <c r="W58" s="58"/>
    </row>
    <row r="59" spans="1:23" ht="85.5" x14ac:dyDescent="0.45">
      <c r="G59" s="11" t="s">
        <v>68</v>
      </c>
      <c r="H59" s="11" t="s">
        <v>2</v>
      </c>
      <c r="I59" s="11" t="s">
        <v>3</v>
      </c>
      <c r="J59" s="11" t="s">
        <v>4</v>
      </c>
      <c r="K59" s="11" t="s">
        <v>5</v>
      </c>
      <c r="L59" s="11" t="s">
        <v>6</v>
      </c>
      <c r="M59" s="11" t="s">
        <v>7</v>
      </c>
      <c r="N59" s="11" t="s">
        <v>8</v>
      </c>
      <c r="O59" s="11" t="s">
        <v>117</v>
      </c>
      <c r="P59" s="11" t="s">
        <v>30</v>
      </c>
      <c r="Q59" s="13" t="s">
        <v>33</v>
      </c>
      <c r="R59" s="13" t="s">
        <v>11</v>
      </c>
      <c r="S59" s="25" t="s">
        <v>121</v>
      </c>
      <c r="T59" s="25" t="s">
        <v>125</v>
      </c>
      <c r="U59" s="13"/>
      <c r="V59" s="13"/>
      <c r="W59" s="13"/>
    </row>
    <row r="60" spans="1:23" x14ac:dyDescent="0.45">
      <c r="G60" s="11">
        <v>1</v>
      </c>
      <c r="H60" s="33">
        <v>110</v>
      </c>
      <c r="I60" s="33">
        <v>142</v>
      </c>
      <c r="J60" s="33">
        <v>212</v>
      </c>
      <c r="K60" s="33">
        <v>82</v>
      </c>
      <c r="L60" s="33">
        <v>73</v>
      </c>
      <c r="M60" s="33">
        <v>122</v>
      </c>
      <c r="N60" s="33">
        <v>73</v>
      </c>
      <c r="O60" s="33">
        <v>238</v>
      </c>
      <c r="P60">
        <f t="shared" ref="P60:P79" si="16">AVERAGE(H60:O60)</f>
        <v>131.5</v>
      </c>
      <c r="Q60" s="33">
        <v>1</v>
      </c>
      <c r="R60" s="17">
        <v>35</v>
      </c>
      <c r="S60" s="17">
        <v>2</v>
      </c>
      <c r="T60">
        <v>3</v>
      </c>
    </row>
    <row r="61" spans="1:23" x14ac:dyDescent="0.45">
      <c r="G61" s="11">
        <v>2</v>
      </c>
      <c r="H61" s="33">
        <v>183</v>
      </c>
      <c r="I61" s="33">
        <v>218</v>
      </c>
      <c r="J61" s="33">
        <v>197</v>
      </c>
      <c r="K61" s="33">
        <v>94</v>
      </c>
      <c r="L61" s="33">
        <v>111</v>
      </c>
      <c r="M61" s="33">
        <v>225</v>
      </c>
      <c r="N61" s="33">
        <v>62</v>
      </c>
      <c r="O61" s="33">
        <v>181</v>
      </c>
      <c r="P61">
        <f t="shared" si="16"/>
        <v>158.875</v>
      </c>
      <c r="Q61" s="33">
        <v>0</v>
      </c>
      <c r="R61" s="17">
        <v>26</v>
      </c>
      <c r="S61" s="17">
        <v>3</v>
      </c>
      <c r="T61">
        <v>3</v>
      </c>
    </row>
    <row r="62" spans="1:23" x14ac:dyDescent="0.45">
      <c r="G62" s="11">
        <v>3</v>
      </c>
      <c r="H62" s="33">
        <v>600</v>
      </c>
      <c r="I62" s="33">
        <v>40</v>
      </c>
      <c r="J62" s="33">
        <v>36</v>
      </c>
      <c r="K62" s="33">
        <v>46</v>
      </c>
      <c r="L62" s="33">
        <v>39</v>
      </c>
      <c r="M62" s="33">
        <v>100</v>
      </c>
      <c r="N62" s="33">
        <v>118</v>
      </c>
      <c r="O62" s="33">
        <v>100</v>
      </c>
      <c r="P62">
        <f t="shared" si="16"/>
        <v>134.875</v>
      </c>
      <c r="Q62" s="33">
        <v>0</v>
      </c>
      <c r="R62" s="17">
        <v>49</v>
      </c>
      <c r="S62" s="17">
        <v>1</v>
      </c>
      <c r="T62">
        <v>1</v>
      </c>
    </row>
    <row r="63" spans="1:23" x14ac:dyDescent="0.45">
      <c r="G63" s="11">
        <v>4</v>
      </c>
      <c r="H63" s="33">
        <v>703</v>
      </c>
      <c r="I63" s="33">
        <v>120</v>
      </c>
      <c r="J63" s="33">
        <v>80</v>
      </c>
      <c r="K63" s="33">
        <v>64</v>
      </c>
      <c r="L63" s="33">
        <v>362</v>
      </c>
      <c r="M63" s="33">
        <v>100</v>
      </c>
      <c r="N63" s="33">
        <v>100</v>
      </c>
      <c r="O63" s="33">
        <v>203</v>
      </c>
      <c r="P63">
        <f t="shared" si="16"/>
        <v>216.5</v>
      </c>
      <c r="Q63" s="33">
        <v>1</v>
      </c>
      <c r="R63" s="17">
        <v>40</v>
      </c>
      <c r="S63" s="17">
        <v>2</v>
      </c>
      <c r="T63">
        <v>1</v>
      </c>
    </row>
    <row r="64" spans="1:23" x14ac:dyDescent="0.45">
      <c r="G64" s="11">
        <v>5</v>
      </c>
      <c r="H64" s="33">
        <v>501</v>
      </c>
      <c r="I64" s="33">
        <v>120</v>
      </c>
      <c r="J64" s="33">
        <v>332</v>
      </c>
      <c r="K64" s="33">
        <v>150</v>
      </c>
      <c r="L64" s="33">
        <v>162</v>
      </c>
      <c r="M64" s="33">
        <v>370</v>
      </c>
      <c r="N64" s="33">
        <v>212</v>
      </c>
      <c r="O64" s="33">
        <v>287</v>
      </c>
      <c r="P64">
        <f t="shared" si="16"/>
        <v>266.75</v>
      </c>
      <c r="Q64" s="33">
        <v>0</v>
      </c>
      <c r="R64" s="17">
        <v>41</v>
      </c>
      <c r="S64" s="17">
        <v>1</v>
      </c>
      <c r="T64">
        <v>1</v>
      </c>
    </row>
    <row r="65" spans="7:20" x14ac:dyDescent="0.45">
      <c r="G65" s="11">
        <v>6</v>
      </c>
      <c r="H65" s="33">
        <v>326</v>
      </c>
      <c r="I65" s="33">
        <v>185</v>
      </c>
      <c r="J65" s="33">
        <v>144</v>
      </c>
      <c r="K65" s="33">
        <v>138</v>
      </c>
      <c r="L65" s="33">
        <v>118</v>
      </c>
      <c r="M65" s="33">
        <v>111</v>
      </c>
      <c r="N65" s="33">
        <v>50</v>
      </c>
      <c r="O65" s="33">
        <v>114</v>
      </c>
      <c r="P65">
        <f t="shared" si="16"/>
        <v>148.25</v>
      </c>
      <c r="Q65" s="33">
        <v>0</v>
      </c>
      <c r="R65" s="17">
        <v>26</v>
      </c>
      <c r="S65" s="17">
        <v>3</v>
      </c>
      <c r="T65">
        <v>3</v>
      </c>
    </row>
    <row r="66" spans="7:20" x14ac:dyDescent="0.45">
      <c r="G66" s="11">
        <v>7</v>
      </c>
      <c r="H66" s="33">
        <v>692</v>
      </c>
      <c r="I66" s="33">
        <v>248</v>
      </c>
      <c r="J66" s="33">
        <v>213</v>
      </c>
      <c r="K66" s="33">
        <v>177</v>
      </c>
      <c r="L66" s="33">
        <v>244</v>
      </c>
      <c r="M66" s="33">
        <v>140</v>
      </c>
      <c r="N66" s="33">
        <v>89</v>
      </c>
      <c r="O66" s="33">
        <v>198</v>
      </c>
      <c r="P66">
        <f t="shared" si="16"/>
        <v>250.125</v>
      </c>
      <c r="Q66" s="33">
        <v>0</v>
      </c>
      <c r="R66" s="17">
        <v>35</v>
      </c>
      <c r="S66" s="17">
        <v>1</v>
      </c>
      <c r="T66">
        <v>1</v>
      </c>
    </row>
    <row r="67" spans="7:20" x14ac:dyDescent="0.45">
      <c r="G67" s="11">
        <v>8</v>
      </c>
      <c r="H67" s="33">
        <v>368</v>
      </c>
      <c r="I67" s="33">
        <v>123</v>
      </c>
      <c r="J67" s="33">
        <v>120</v>
      </c>
      <c r="K67" s="33">
        <v>80</v>
      </c>
      <c r="L67" s="33">
        <v>70</v>
      </c>
      <c r="M67" s="33">
        <v>72</v>
      </c>
      <c r="N67" s="33">
        <v>60</v>
      </c>
      <c r="O67" s="33">
        <v>104</v>
      </c>
      <c r="P67">
        <f t="shared" si="16"/>
        <v>124.625</v>
      </c>
      <c r="Q67" s="33">
        <v>0</v>
      </c>
      <c r="R67" s="17">
        <v>24</v>
      </c>
      <c r="S67" s="17">
        <v>2</v>
      </c>
      <c r="T67">
        <v>3</v>
      </c>
    </row>
    <row r="68" spans="7:20" x14ac:dyDescent="0.45">
      <c r="G68" s="11">
        <v>9</v>
      </c>
      <c r="H68" s="33">
        <v>960</v>
      </c>
      <c r="I68" s="33">
        <v>109</v>
      </c>
      <c r="J68" s="33">
        <v>181</v>
      </c>
      <c r="K68" s="33">
        <v>257</v>
      </c>
      <c r="L68" s="33">
        <v>95</v>
      </c>
      <c r="M68" s="33">
        <v>149</v>
      </c>
      <c r="N68" s="33">
        <v>64</v>
      </c>
      <c r="O68" s="33">
        <v>171</v>
      </c>
      <c r="P68">
        <f t="shared" si="16"/>
        <v>248.25</v>
      </c>
      <c r="Q68" s="33">
        <v>0</v>
      </c>
      <c r="R68" s="17">
        <v>35</v>
      </c>
      <c r="S68" s="17">
        <v>3</v>
      </c>
      <c r="T68">
        <v>3</v>
      </c>
    </row>
    <row r="69" spans="7:20" x14ac:dyDescent="0.45">
      <c r="G69" s="11">
        <v>10</v>
      </c>
      <c r="H69" s="33">
        <v>202</v>
      </c>
      <c r="I69" s="33">
        <v>100</v>
      </c>
      <c r="J69" s="33">
        <v>407</v>
      </c>
      <c r="K69" s="33">
        <v>213</v>
      </c>
      <c r="L69" s="33">
        <v>107</v>
      </c>
      <c r="M69" s="33">
        <v>81</v>
      </c>
      <c r="N69" s="33">
        <v>100</v>
      </c>
      <c r="O69" s="33">
        <v>150</v>
      </c>
      <c r="P69">
        <f t="shared" si="16"/>
        <v>170</v>
      </c>
      <c r="Q69" s="33">
        <v>0</v>
      </c>
      <c r="R69" s="17">
        <v>26</v>
      </c>
      <c r="S69" s="17">
        <v>3</v>
      </c>
      <c r="T69">
        <v>3</v>
      </c>
    </row>
    <row r="70" spans="7:20" x14ac:dyDescent="0.45">
      <c r="G70" s="11">
        <v>11</v>
      </c>
      <c r="H70" s="33"/>
      <c r="I70" s="33"/>
      <c r="J70" s="33"/>
      <c r="K70" s="33"/>
      <c r="L70" s="33"/>
      <c r="M70" s="33"/>
      <c r="N70" s="33"/>
      <c r="O70" s="33"/>
      <c r="Q70" s="33"/>
      <c r="R70" s="17"/>
      <c r="S70" s="17"/>
    </row>
    <row r="71" spans="7:20" x14ac:dyDescent="0.45">
      <c r="G71" s="11">
        <v>12</v>
      </c>
      <c r="H71" s="33"/>
      <c r="I71" s="33"/>
      <c r="J71" s="33"/>
      <c r="K71" s="33"/>
      <c r="L71" s="33"/>
      <c r="M71" s="33"/>
      <c r="N71" s="33"/>
      <c r="O71" s="33"/>
      <c r="Q71" s="33"/>
      <c r="R71" s="17"/>
      <c r="S71" s="17"/>
    </row>
    <row r="72" spans="7:20" x14ac:dyDescent="0.45">
      <c r="G72" s="11">
        <v>13</v>
      </c>
      <c r="H72" s="33"/>
      <c r="I72" s="33"/>
      <c r="J72" s="33"/>
      <c r="K72" s="33"/>
      <c r="L72" s="33"/>
      <c r="M72" s="33"/>
      <c r="N72" s="33"/>
      <c r="O72" s="33"/>
      <c r="Q72" s="33"/>
      <c r="R72" s="17"/>
      <c r="S72" s="17"/>
    </row>
    <row r="73" spans="7:20" x14ac:dyDescent="0.45">
      <c r="G73" s="11">
        <v>14</v>
      </c>
      <c r="H73" s="33">
        <v>100</v>
      </c>
      <c r="I73" s="33">
        <v>100</v>
      </c>
      <c r="J73" s="33">
        <v>100</v>
      </c>
      <c r="K73" s="33">
        <v>100</v>
      </c>
      <c r="L73" s="33">
        <v>100</v>
      </c>
      <c r="M73" s="33">
        <v>100</v>
      </c>
      <c r="N73" s="33">
        <v>100</v>
      </c>
      <c r="O73" s="33">
        <v>100</v>
      </c>
      <c r="P73">
        <f t="shared" si="16"/>
        <v>100</v>
      </c>
      <c r="Q73" s="33">
        <v>0</v>
      </c>
      <c r="R73" s="17">
        <v>47</v>
      </c>
      <c r="S73" s="17">
        <v>3</v>
      </c>
      <c r="T73">
        <v>2</v>
      </c>
    </row>
    <row r="74" spans="7:20" x14ac:dyDescent="0.45">
      <c r="G74" s="11">
        <v>15</v>
      </c>
      <c r="H74" s="33">
        <v>497</v>
      </c>
      <c r="I74" s="33">
        <v>88</v>
      </c>
      <c r="J74" s="33">
        <v>121</v>
      </c>
      <c r="K74" s="33">
        <v>142</v>
      </c>
      <c r="L74" s="33">
        <v>76</v>
      </c>
      <c r="M74" s="33">
        <v>99</v>
      </c>
      <c r="N74" s="33">
        <v>108</v>
      </c>
      <c r="O74" s="33">
        <v>115</v>
      </c>
      <c r="P74">
        <f t="shared" si="16"/>
        <v>155.75</v>
      </c>
      <c r="Q74" s="33">
        <v>0</v>
      </c>
      <c r="R74" s="17">
        <v>34</v>
      </c>
      <c r="S74" s="17">
        <v>3</v>
      </c>
      <c r="T74">
        <v>1</v>
      </c>
    </row>
    <row r="75" spans="7:20" x14ac:dyDescent="0.45">
      <c r="G75" s="11">
        <v>16</v>
      </c>
      <c r="H75" s="33">
        <v>1141</v>
      </c>
      <c r="I75" s="33">
        <v>641</v>
      </c>
      <c r="J75" s="33">
        <v>350</v>
      </c>
      <c r="K75" s="33">
        <v>94</v>
      </c>
      <c r="L75" s="33">
        <v>101</v>
      </c>
      <c r="M75" s="33">
        <v>91</v>
      </c>
      <c r="N75" s="33">
        <v>83</v>
      </c>
      <c r="O75" s="33">
        <v>174</v>
      </c>
      <c r="P75">
        <f t="shared" si="16"/>
        <v>334.375</v>
      </c>
      <c r="Q75" s="33">
        <v>1</v>
      </c>
      <c r="R75" s="17">
        <v>43</v>
      </c>
      <c r="S75" s="17">
        <v>3</v>
      </c>
      <c r="T75">
        <v>2</v>
      </c>
    </row>
    <row r="76" spans="7:20" x14ac:dyDescent="0.45">
      <c r="G76" s="11">
        <v>17</v>
      </c>
      <c r="H76">
        <v>100</v>
      </c>
      <c r="I76">
        <v>100</v>
      </c>
      <c r="J76">
        <v>100</v>
      </c>
      <c r="K76">
        <v>100</v>
      </c>
      <c r="L76">
        <v>100</v>
      </c>
      <c r="M76">
        <v>100</v>
      </c>
      <c r="N76">
        <v>100</v>
      </c>
      <c r="O76">
        <v>100</v>
      </c>
      <c r="P76">
        <f t="shared" si="16"/>
        <v>100</v>
      </c>
      <c r="Q76" s="33">
        <v>0</v>
      </c>
      <c r="R76" s="17">
        <v>48</v>
      </c>
      <c r="S76" s="17">
        <v>1</v>
      </c>
      <c r="T76">
        <v>2</v>
      </c>
    </row>
    <row r="77" spans="7:20" x14ac:dyDescent="0.45">
      <c r="G77" s="11">
        <v>18</v>
      </c>
      <c r="H77" s="33">
        <v>503</v>
      </c>
      <c r="I77" s="33">
        <v>181</v>
      </c>
      <c r="J77" s="33">
        <v>137</v>
      </c>
      <c r="K77" s="33">
        <v>186</v>
      </c>
      <c r="L77" s="33">
        <v>70</v>
      </c>
      <c r="M77" s="33">
        <v>211</v>
      </c>
      <c r="N77" s="33">
        <v>104</v>
      </c>
      <c r="O77" s="33">
        <v>192</v>
      </c>
      <c r="P77" s="33">
        <f t="shared" si="16"/>
        <v>198</v>
      </c>
      <c r="Q77" s="33">
        <v>0</v>
      </c>
      <c r="R77" s="17">
        <v>53</v>
      </c>
      <c r="S77" s="17">
        <v>3</v>
      </c>
      <c r="T77">
        <v>1</v>
      </c>
    </row>
    <row r="78" spans="7:20" x14ac:dyDescent="0.45">
      <c r="G78" s="11">
        <v>19</v>
      </c>
      <c r="H78" s="33">
        <v>478</v>
      </c>
      <c r="I78" s="33">
        <v>114</v>
      </c>
      <c r="J78" s="33">
        <v>163</v>
      </c>
      <c r="K78" s="33">
        <v>115</v>
      </c>
      <c r="L78" s="33">
        <v>120</v>
      </c>
      <c r="M78" s="33">
        <v>111</v>
      </c>
      <c r="N78" s="33">
        <v>190</v>
      </c>
      <c r="O78" s="33">
        <v>100</v>
      </c>
      <c r="P78" s="33">
        <f t="shared" si="16"/>
        <v>173.875</v>
      </c>
      <c r="Q78" s="33">
        <v>0</v>
      </c>
      <c r="R78" s="17">
        <v>56</v>
      </c>
      <c r="S78" s="28">
        <v>3</v>
      </c>
      <c r="T78">
        <v>1</v>
      </c>
    </row>
    <row r="79" spans="7:20" x14ac:dyDescent="0.45">
      <c r="G79" s="11">
        <v>20</v>
      </c>
      <c r="H79" s="33">
        <v>806</v>
      </c>
      <c r="I79" s="33">
        <v>294</v>
      </c>
      <c r="J79" s="33">
        <v>202</v>
      </c>
      <c r="K79" s="33">
        <v>216</v>
      </c>
      <c r="L79" s="33">
        <v>136</v>
      </c>
      <c r="M79" s="33">
        <v>132</v>
      </c>
      <c r="N79" s="33">
        <v>111</v>
      </c>
      <c r="O79" s="33">
        <v>229</v>
      </c>
      <c r="P79" s="33">
        <f t="shared" si="16"/>
        <v>265.75</v>
      </c>
      <c r="Q79" s="33">
        <v>1</v>
      </c>
      <c r="R79" s="17">
        <v>31</v>
      </c>
      <c r="S79" s="29">
        <v>1</v>
      </c>
      <c r="T79">
        <v>1</v>
      </c>
    </row>
    <row r="84" spans="2:27" ht="28.5" x14ac:dyDescent="0.45">
      <c r="P84" s="13" t="s">
        <v>70</v>
      </c>
      <c r="Q84" s="13" t="s">
        <v>31</v>
      </c>
      <c r="R84" s="13" t="s">
        <v>32</v>
      </c>
      <c r="S84" s="15" t="s">
        <v>34</v>
      </c>
      <c r="T84" s="22" t="s">
        <v>69</v>
      </c>
    </row>
    <row r="85" spans="2:27" x14ac:dyDescent="0.45">
      <c r="P85" s="1"/>
      <c r="Q85" s="1">
        <f>CORREL(P60:P79,Q60:Q79)</f>
        <v>0.42848905269436383</v>
      </c>
      <c r="R85" s="1">
        <f>CORREL(P60:P79,R60:R79)</f>
        <v>-1.4316712963715677E-3</v>
      </c>
      <c r="S85" s="1">
        <f>CORREL(P60:P79,S60:S79)</f>
        <v>-8.0449234813472437E-2</v>
      </c>
      <c r="T85">
        <f>CORREL(P60:P79,T60:T79)</f>
        <v>-0.30861424060246689</v>
      </c>
    </row>
    <row r="86" spans="2:27" x14ac:dyDescent="0.45">
      <c r="P86" s="13"/>
    </row>
    <row r="87" spans="2:27" ht="28.5" x14ac:dyDescent="0.45">
      <c r="P87" s="13" t="s">
        <v>293</v>
      </c>
      <c r="Q87">
        <f>Q85/SQRT((1-Q85*Q85)/(17-2))</f>
        <v>1.8366847717005659</v>
      </c>
      <c r="R87">
        <f>R85/SQRT((1-R85*R85)/(17-2))</f>
        <v>-5.5448447706793799E-3</v>
      </c>
      <c r="S87">
        <f>S85/SQRT((1-S85*S85)/(17-2))</f>
        <v>-0.3125917479923534</v>
      </c>
      <c r="T87">
        <f>T85/SQRT((1-T85*T85)/(17-2))</f>
        <v>-1.2565956605318134</v>
      </c>
    </row>
    <row r="90" spans="2:27" x14ac:dyDescent="0.45">
      <c r="B90" s="62" t="s">
        <v>37</v>
      </c>
      <c r="C90" s="62"/>
      <c r="D90" s="62"/>
      <c r="E90" s="62"/>
      <c r="F90" s="62"/>
      <c r="G90" s="62"/>
      <c r="H90" s="62"/>
      <c r="I90" s="62"/>
      <c r="J90" s="62"/>
      <c r="K90" s="62"/>
      <c r="L90" s="62"/>
      <c r="M90" s="62"/>
      <c r="N90" s="62"/>
      <c r="O90" s="62"/>
    </row>
    <row r="91" spans="2:27" x14ac:dyDescent="0.45">
      <c r="B91" s="13"/>
      <c r="C91" s="14" t="s">
        <v>2</v>
      </c>
      <c r="D91" s="18" t="s">
        <v>38</v>
      </c>
      <c r="E91" s="14" t="s">
        <v>3</v>
      </c>
      <c r="F91" s="18" t="s">
        <v>38</v>
      </c>
      <c r="G91" s="14" t="s">
        <v>4</v>
      </c>
      <c r="H91" s="18" t="s">
        <v>38</v>
      </c>
      <c r="I91" s="14" t="s">
        <v>5</v>
      </c>
      <c r="J91" s="18" t="s">
        <v>38</v>
      </c>
      <c r="K91" s="14" t="s">
        <v>6</v>
      </c>
      <c r="L91" s="18" t="s">
        <v>38</v>
      </c>
      <c r="M91" s="14" t="s">
        <v>7</v>
      </c>
      <c r="N91" s="18" t="s">
        <v>38</v>
      </c>
      <c r="O91" s="14" t="s">
        <v>8</v>
      </c>
      <c r="P91" s="18" t="s">
        <v>38</v>
      </c>
      <c r="Q91" s="11" t="s">
        <v>117</v>
      </c>
      <c r="R91" s="18" t="s">
        <v>38</v>
      </c>
    </row>
    <row r="92" spans="2:27" x14ac:dyDescent="0.45">
      <c r="B92" s="13" t="s">
        <v>15</v>
      </c>
      <c r="C92" s="33">
        <v>100</v>
      </c>
      <c r="D92">
        <f>C92</f>
        <v>100</v>
      </c>
      <c r="E92" s="33">
        <v>40</v>
      </c>
      <c r="F92">
        <f>E92</f>
        <v>40</v>
      </c>
      <c r="G92" s="33">
        <v>36</v>
      </c>
      <c r="H92">
        <f>G92</f>
        <v>36</v>
      </c>
      <c r="I92" s="33">
        <v>46</v>
      </c>
      <c r="J92">
        <f>I92</f>
        <v>46</v>
      </c>
      <c r="K92">
        <v>39</v>
      </c>
      <c r="L92">
        <f>K92</f>
        <v>39</v>
      </c>
      <c r="M92" s="33">
        <v>72</v>
      </c>
      <c r="N92">
        <f>M92</f>
        <v>72</v>
      </c>
      <c r="O92" s="33">
        <v>50</v>
      </c>
      <c r="P92">
        <f>O92</f>
        <v>50</v>
      </c>
      <c r="Q92" s="33">
        <v>100</v>
      </c>
      <c r="R92">
        <f>Q92</f>
        <v>100</v>
      </c>
    </row>
    <row r="93" spans="2:27" x14ac:dyDescent="0.45">
      <c r="B93" s="13" t="s">
        <v>35</v>
      </c>
      <c r="C93" s="33">
        <v>202</v>
      </c>
      <c r="D93">
        <f>(C93-C92)</f>
        <v>102</v>
      </c>
      <c r="E93" s="33">
        <v>100</v>
      </c>
      <c r="F93">
        <f>(E93-E92)</f>
        <v>60</v>
      </c>
      <c r="G93" s="33">
        <v>120</v>
      </c>
      <c r="H93">
        <f>(G93-G92)</f>
        <v>84</v>
      </c>
      <c r="I93" s="33">
        <v>94</v>
      </c>
      <c r="J93">
        <f>(I93-I92)</f>
        <v>48</v>
      </c>
      <c r="K93">
        <v>76</v>
      </c>
      <c r="L93">
        <f>(K93-K92)</f>
        <v>37</v>
      </c>
      <c r="M93" s="33">
        <v>100</v>
      </c>
      <c r="N93">
        <f>(M93-M92)</f>
        <v>28</v>
      </c>
      <c r="O93" s="33">
        <v>73</v>
      </c>
      <c r="P93">
        <f>(O93-O92)</f>
        <v>23</v>
      </c>
      <c r="Q93" s="33">
        <v>104</v>
      </c>
      <c r="R93" s="33">
        <f>(Q93-Q92)</f>
        <v>4</v>
      </c>
      <c r="T93" t="s">
        <v>2</v>
      </c>
      <c r="U93" t="s">
        <v>3</v>
      </c>
      <c r="V93" t="s">
        <v>4</v>
      </c>
      <c r="W93" t="s">
        <v>5</v>
      </c>
      <c r="X93" t="s">
        <v>6</v>
      </c>
      <c r="Y93" t="s">
        <v>7</v>
      </c>
      <c r="Z93" t="s">
        <v>8</v>
      </c>
      <c r="AA93" t="s">
        <v>117</v>
      </c>
    </row>
    <row r="94" spans="2:27" x14ac:dyDescent="0.45">
      <c r="B94" s="13" t="s">
        <v>18</v>
      </c>
      <c r="C94" s="33">
        <v>497</v>
      </c>
      <c r="D94">
        <f>(C94-C93)</f>
        <v>295</v>
      </c>
      <c r="E94" s="33">
        <v>120</v>
      </c>
      <c r="F94">
        <f>(E94-E93)</f>
        <v>20</v>
      </c>
      <c r="G94" s="33">
        <v>163</v>
      </c>
      <c r="H94">
        <f>(G94-G93)</f>
        <v>43</v>
      </c>
      <c r="I94" s="33">
        <v>115</v>
      </c>
      <c r="J94">
        <f>(I94-I93)</f>
        <v>21</v>
      </c>
      <c r="K94">
        <v>101</v>
      </c>
      <c r="L94">
        <f>(K94-K93)</f>
        <v>25</v>
      </c>
      <c r="M94" s="33">
        <v>111</v>
      </c>
      <c r="N94">
        <f>(M94-M93)</f>
        <v>11</v>
      </c>
      <c r="O94" s="33">
        <v>100</v>
      </c>
      <c r="P94">
        <f>(O94-O93)</f>
        <v>27</v>
      </c>
      <c r="Q94" s="33">
        <v>171</v>
      </c>
      <c r="R94" s="33">
        <f>(Q94-Q93)</f>
        <v>67</v>
      </c>
      <c r="T94" t="s">
        <v>126</v>
      </c>
      <c r="U94" t="s">
        <v>127</v>
      </c>
      <c r="V94" t="s">
        <v>128</v>
      </c>
      <c r="W94" t="s">
        <v>129</v>
      </c>
      <c r="X94" t="s">
        <v>130</v>
      </c>
      <c r="Y94" t="s">
        <v>131</v>
      </c>
      <c r="Z94" t="s">
        <v>132</v>
      </c>
      <c r="AA94" t="s">
        <v>133</v>
      </c>
    </row>
    <row r="95" spans="2:27" x14ac:dyDescent="0.45">
      <c r="B95" s="13" t="s">
        <v>36</v>
      </c>
      <c r="C95" s="33">
        <v>692</v>
      </c>
      <c r="D95">
        <f>(C95-C94)</f>
        <v>195</v>
      </c>
      <c r="E95" s="33">
        <v>185</v>
      </c>
      <c r="F95">
        <f>(E95-E94)</f>
        <v>65</v>
      </c>
      <c r="G95" s="33">
        <v>212</v>
      </c>
      <c r="H95">
        <f>(G95-G94)</f>
        <v>49</v>
      </c>
      <c r="I95" s="33">
        <v>177</v>
      </c>
      <c r="J95">
        <f>(I95-I94)</f>
        <v>62</v>
      </c>
      <c r="K95">
        <v>120</v>
      </c>
      <c r="L95">
        <f>(K95-K94)</f>
        <v>19</v>
      </c>
      <c r="M95" s="33">
        <v>140</v>
      </c>
      <c r="N95">
        <f>(M95-M94)</f>
        <v>29</v>
      </c>
      <c r="O95" s="33">
        <v>108</v>
      </c>
      <c r="P95">
        <f>(O95-O94)</f>
        <v>8</v>
      </c>
      <c r="Q95" s="33">
        <v>198</v>
      </c>
      <c r="R95" s="33">
        <f>(Q95-Q94)</f>
        <v>27</v>
      </c>
    </row>
    <row r="96" spans="2:27" x14ac:dyDescent="0.45">
      <c r="B96" s="13" t="s">
        <v>16</v>
      </c>
      <c r="C96" s="33">
        <v>1141</v>
      </c>
      <c r="D96">
        <f>(C96-C95)</f>
        <v>449</v>
      </c>
      <c r="E96" s="33">
        <v>641</v>
      </c>
      <c r="F96">
        <f>(E96-E95)</f>
        <v>456</v>
      </c>
      <c r="G96" s="33">
        <v>407</v>
      </c>
      <c r="H96">
        <f>(G96-G95)</f>
        <v>195</v>
      </c>
      <c r="I96" s="33">
        <v>257</v>
      </c>
      <c r="J96">
        <f>(I96-I95)</f>
        <v>80</v>
      </c>
      <c r="K96">
        <v>362</v>
      </c>
      <c r="L96">
        <f>(K96-K95)</f>
        <v>242</v>
      </c>
      <c r="M96" s="33">
        <v>370</v>
      </c>
      <c r="N96">
        <f>(M96-M95)</f>
        <v>230</v>
      </c>
      <c r="O96" s="33">
        <v>212</v>
      </c>
      <c r="P96">
        <f>(O96-O95)</f>
        <v>104</v>
      </c>
      <c r="Q96" s="33">
        <v>287</v>
      </c>
      <c r="R96" s="33">
        <f>(Q96-Q95)</f>
        <v>89</v>
      </c>
    </row>
    <row r="102" spans="2:30" x14ac:dyDescent="0.45">
      <c r="B102" s="13" t="s">
        <v>19</v>
      </c>
      <c r="C102" s="33">
        <v>335.97198182962666</v>
      </c>
      <c r="E102" s="33">
        <v>137.77182349850457</v>
      </c>
      <c r="G102" s="33">
        <v>138.63072433030467</v>
      </c>
      <c r="I102" s="33">
        <v>77.998114205735092</v>
      </c>
      <c r="K102" s="33">
        <v>86.180009166190544</v>
      </c>
      <c r="M102" s="33">
        <v>82.001208974218997</v>
      </c>
      <c r="O102" s="33">
        <v>48.512633667528831</v>
      </c>
      <c r="Q102" s="33">
        <v>58.919101540296673</v>
      </c>
    </row>
    <row r="105" spans="2:30" x14ac:dyDescent="0.45">
      <c r="B105" s="13" t="s">
        <v>17</v>
      </c>
      <c r="C105" s="33">
        <v>393.35103414351869</v>
      </c>
      <c r="E105" s="33">
        <v>129.70034085648149</v>
      </c>
      <c r="G105" s="33">
        <v>165.50029050925951</v>
      </c>
      <c r="I105" s="33">
        <v>116.10029918981454</v>
      </c>
      <c r="K105" s="33">
        <v>107.45048032407431</v>
      </c>
      <c r="M105" s="33">
        <v>112.55026273148178</v>
      </c>
      <c r="O105" s="33">
        <v>81.400234374999854</v>
      </c>
      <c r="Q105" s="33">
        <v>163.75</v>
      </c>
    </row>
    <row r="108" spans="2:30" x14ac:dyDescent="0.45">
      <c r="W108" s="33"/>
      <c r="X108" s="33"/>
      <c r="Y108" s="33"/>
      <c r="Z108" s="33"/>
      <c r="AA108" s="33"/>
      <c r="AB108" s="33"/>
      <c r="AC108" s="33"/>
      <c r="AD108" s="33"/>
    </row>
  </sheetData>
  <mergeCells count="18">
    <mergeCell ref="T58:W58"/>
    <mergeCell ref="B90:O90"/>
    <mergeCell ref="H57:T57"/>
    <mergeCell ref="B50:D50"/>
    <mergeCell ref="B49:D49"/>
    <mergeCell ref="H3:O3"/>
    <mergeCell ref="B51:D51"/>
    <mergeCell ref="B48:D48"/>
    <mergeCell ref="B47:D47"/>
    <mergeCell ref="B46:D46"/>
    <mergeCell ref="B45:D45"/>
    <mergeCell ref="B44:D44"/>
    <mergeCell ref="B37:K37"/>
    <mergeCell ref="B38:D39"/>
    <mergeCell ref="E38:K38"/>
    <mergeCell ref="B43:D43"/>
    <mergeCell ref="B42:D42"/>
    <mergeCell ref="B41:D41"/>
  </mergeCells>
  <pageMargins left="0.7" right="0.7" top="0.75" bottom="0.75" header="0.3" footer="0.3"/>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50"/>
  <sheetViews>
    <sheetView topLeftCell="A16" workbookViewId="0">
      <selection activeCell="AT35" sqref="AR35:AT38"/>
    </sheetView>
  </sheetViews>
  <sheetFormatPr defaultRowHeight="14.25" x14ac:dyDescent="0.45"/>
  <sheetData>
    <row r="1" spans="1:7" x14ac:dyDescent="0.45">
      <c r="A1" s="11" t="s">
        <v>276</v>
      </c>
      <c r="C1" s="11" t="s">
        <v>275</v>
      </c>
      <c r="D1" s="11" t="s">
        <v>277</v>
      </c>
      <c r="F1" s="11" t="s">
        <v>277</v>
      </c>
      <c r="G1" s="11" t="s">
        <v>285</v>
      </c>
    </row>
    <row r="2" spans="1:7" x14ac:dyDescent="0.45">
      <c r="A2">
        <v>1</v>
      </c>
      <c r="C2" s="33">
        <v>35</v>
      </c>
      <c r="D2">
        <v>3</v>
      </c>
      <c r="E2" s="33">
        <v>35</v>
      </c>
      <c r="F2">
        <v>1</v>
      </c>
      <c r="G2" s="33">
        <v>24</v>
      </c>
    </row>
    <row r="3" spans="1:7" x14ac:dyDescent="0.45">
      <c r="A3">
        <v>2</v>
      </c>
      <c r="C3" s="33">
        <v>26</v>
      </c>
      <c r="D3">
        <v>3</v>
      </c>
      <c r="E3" s="33">
        <v>26</v>
      </c>
      <c r="F3">
        <v>3</v>
      </c>
      <c r="G3" s="33">
        <v>26</v>
      </c>
    </row>
    <row r="4" spans="1:7" x14ac:dyDescent="0.45">
      <c r="A4">
        <v>3</v>
      </c>
      <c r="C4" s="33">
        <v>49</v>
      </c>
      <c r="D4">
        <v>1</v>
      </c>
      <c r="E4" s="33">
        <v>49</v>
      </c>
      <c r="F4">
        <v>1</v>
      </c>
      <c r="G4" s="33">
        <v>31</v>
      </c>
    </row>
    <row r="5" spans="1:7" x14ac:dyDescent="0.45">
      <c r="A5">
        <v>4</v>
      </c>
      <c r="C5" s="33">
        <v>40</v>
      </c>
      <c r="D5">
        <v>1</v>
      </c>
      <c r="E5" s="33">
        <v>40</v>
      </c>
      <c r="F5">
        <v>1</v>
      </c>
      <c r="G5" s="33">
        <v>34</v>
      </c>
    </row>
    <row r="6" spans="1:7" x14ac:dyDescent="0.45">
      <c r="A6">
        <v>5</v>
      </c>
      <c r="C6" s="33">
        <v>41</v>
      </c>
      <c r="D6">
        <v>1</v>
      </c>
      <c r="E6" s="33">
        <v>41</v>
      </c>
      <c r="F6">
        <v>3</v>
      </c>
      <c r="G6" s="33">
        <v>35</v>
      </c>
    </row>
    <row r="7" spans="1:7" x14ac:dyDescent="0.45">
      <c r="A7">
        <v>6</v>
      </c>
      <c r="C7" s="33">
        <v>26</v>
      </c>
      <c r="E7" s="33"/>
      <c r="F7">
        <v>1</v>
      </c>
      <c r="G7" s="33">
        <v>40</v>
      </c>
    </row>
    <row r="8" spans="1:7" x14ac:dyDescent="0.45">
      <c r="A8">
        <v>7</v>
      </c>
      <c r="C8" s="33">
        <v>35</v>
      </c>
      <c r="E8" s="33"/>
      <c r="F8">
        <v>1</v>
      </c>
      <c r="G8" s="33">
        <v>41</v>
      </c>
    </row>
    <row r="9" spans="1:7" x14ac:dyDescent="0.45">
      <c r="A9">
        <v>8</v>
      </c>
      <c r="C9" s="33">
        <v>24</v>
      </c>
      <c r="D9">
        <v>1</v>
      </c>
      <c r="E9" s="33">
        <v>24</v>
      </c>
      <c r="F9">
        <v>1</v>
      </c>
      <c r="G9" s="33">
        <v>43</v>
      </c>
    </row>
    <row r="10" spans="1:7" x14ac:dyDescent="0.45">
      <c r="A10">
        <v>9</v>
      </c>
      <c r="C10" s="33">
        <v>35</v>
      </c>
      <c r="E10" s="33"/>
      <c r="F10">
        <v>1</v>
      </c>
      <c r="G10" s="33">
        <v>47</v>
      </c>
    </row>
    <row r="11" spans="1:7" x14ac:dyDescent="0.45">
      <c r="A11">
        <v>10</v>
      </c>
      <c r="C11" s="33">
        <v>26</v>
      </c>
      <c r="E11" s="33"/>
      <c r="F11">
        <v>1</v>
      </c>
      <c r="G11" s="33">
        <v>48</v>
      </c>
    </row>
    <row r="12" spans="1:7" x14ac:dyDescent="0.45">
      <c r="A12">
        <v>11</v>
      </c>
      <c r="C12" s="33"/>
      <c r="E12" s="33"/>
      <c r="F12">
        <v>1</v>
      </c>
      <c r="G12" s="33">
        <v>49</v>
      </c>
    </row>
    <row r="13" spans="1:7" x14ac:dyDescent="0.45">
      <c r="A13">
        <v>12</v>
      </c>
      <c r="C13" s="33"/>
      <c r="E13" s="33"/>
      <c r="F13">
        <v>1</v>
      </c>
      <c r="G13" s="33">
        <v>53</v>
      </c>
    </row>
    <row r="14" spans="1:7" x14ac:dyDescent="0.45">
      <c r="A14">
        <v>13</v>
      </c>
      <c r="C14" s="33"/>
      <c r="E14" s="33"/>
      <c r="F14">
        <v>1</v>
      </c>
      <c r="G14" s="33">
        <v>56</v>
      </c>
    </row>
    <row r="15" spans="1:7" x14ac:dyDescent="0.45">
      <c r="A15">
        <v>14</v>
      </c>
      <c r="C15" s="33">
        <v>47</v>
      </c>
      <c r="D15">
        <v>1</v>
      </c>
      <c r="E15" s="33">
        <v>47</v>
      </c>
    </row>
    <row r="16" spans="1:7" x14ac:dyDescent="0.45">
      <c r="A16">
        <v>15</v>
      </c>
      <c r="C16" s="33">
        <v>34</v>
      </c>
      <c r="D16">
        <v>1</v>
      </c>
      <c r="E16" s="33">
        <v>34</v>
      </c>
      <c r="G16" s="33"/>
    </row>
    <row r="17" spans="1:20" x14ac:dyDescent="0.45">
      <c r="A17">
        <v>16</v>
      </c>
      <c r="C17" s="33">
        <v>43</v>
      </c>
      <c r="D17">
        <v>1</v>
      </c>
      <c r="E17" s="33">
        <v>43</v>
      </c>
      <c r="G17" s="33"/>
    </row>
    <row r="18" spans="1:20" x14ac:dyDescent="0.45">
      <c r="A18">
        <v>17</v>
      </c>
      <c r="C18" s="33">
        <v>48</v>
      </c>
      <c r="D18">
        <v>1</v>
      </c>
      <c r="E18" s="33">
        <v>48</v>
      </c>
      <c r="G18" s="33"/>
    </row>
    <row r="19" spans="1:20" x14ac:dyDescent="0.45">
      <c r="A19">
        <v>18</v>
      </c>
      <c r="C19" s="33">
        <v>53</v>
      </c>
      <c r="D19">
        <v>1</v>
      </c>
      <c r="E19" s="33">
        <v>53</v>
      </c>
      <c r="G19" s="33"/>
    </row>
    <row r="20" spans="1:20" x14ac:dyDescent="0.45">
      <c r="A20">
        <v>19</v>
      </c>
      <c r="C20" s="33">
        <v>56</v>
      </c>
      <c r="D20">
        <v>1</v>
      </c>
      <c r="E20" s="33">
        <v>56</v>
      </c>
      <c r="G20" s="33"/>
    </row>
    <row r="21" spans="1:20" x14ac:dyDescent="0.45">
      <c r="A21">
        <v>20</v>
      </c>
      <c r="C21" s="33">
        <v>31</v>
      </c>
      <c r="D21">
        <v>1</v>
      </c>
      <c r="E21" s="33">
        <v>31</v>
      </c>
      <c r="G21" s="33"/>
    </row>
    <row r="22" spans="1:20" x14ac:dyDescent="0.45">
      <c r="D22">
        <f>SUM(D2:D21)</f>
        <v>17</v>
      </c>
      <c r="F22">
        <f>SUM(F2:F21)</f>
        <v>17</v>
      </c>
    </row>
    <row r="25" spans="1:20" x14ac:dyDescent="0.45">
      <c r="C25" s="57"/>
    </row>
    <row r="26" spans="1:20" x14ac:dyDescent="0.45">
      <c r="C26" s="57"/>
      <c r="S26" t="s">
        <v>286</v>
      </c>
      <c r="T26">
        <v>4</v>
      </c>
    </row>
    <row r="27" spans="1:20" x14ac:dyDescent="0.45">
      <c r="C27" t="s">
        <v>280</v>
      </c>
      <c r="G27">
        <v>0</v>
      </c>
      <c r="S27" t="s">
        <v>287</v>
      </c>
      <c r="T27">
        <v>13</v>
      </c>
    </row>
    <row r="28" spans="1:20" x14ac:dyDescent="0.45">
      <c r="C28" t="s">
        <v>120</v>
      </c>
      <c r="G28">
        <v>5</v>
      </c>
    </row>
    <row r="29" spans="1:20" x14ac:dyDescent="0.45">
      <c r="C29" t="s">
        <v>278</v>
      </c>
      <c r="G29">
        <v>3</v>
      </c>
    </row>
    <row r="30" spans="1:20" x14ac:dyDescent="0.45">
      <c r="C30" t="s">
        <v>119</v>
      </c>
      <c r="G30">
        <v>9</v>
      </c>
    </row>
    <row r="31" spans="1:20" x14ac:dyDescent="0.45">
      <c r="C31" t="s">
        <v>279</v>
      </c>
      <c r="G31">
        <v>0</v>
      </c>
    </row>
    <row r="42" spans="3:7" x14ac:dyDescent="0.45">
      <c r="C42" t="s">
        <v>281</v>
      </c>
      <c r="G42">
        <v>8</v>
      </c>
    </row>
    <row r="43" spans="3:7" x14ac:dyDescent="0.45">
      <c r="C43" t="s">
        <v>282</v>
      </c>
      <c r="G43">
        <v>3</v>
      </c>
    </row>
    <row r="44" spans="3:7" x14ac:dyDescent="0.45">
      <c r="C44" t="s">
        <v>283</v>
      </c>
      <c r="G44">
        <v>6</v>
      </c>
    </row>
    <row r="45" spans="3:7" x14ac:dyDescent="0.45">
      <c r="C45" t="s">
        <v>284</v>
      </c>
      <c r="G45">
        <v>0</v>
      </c>
    </row>
    <row r="46" spans="3:7" x14ac:dyDescent="0.45">
      <c r="C46" t="s">
        <v>292</v>
      </c>
      <c r="G46">
        <v>0</v>
      </c>
    </row>
    <row r="62" spans="3:43" x14ac:dyDescent="0.45">
      <c r="C62" s="11" t="s">
        <v>56</v>
      </c>
      <c r="D62" s="11" t="s">
        <v>277</v>
      </c>
    </row>
    <row r="63" spans="3:43" x14ac:dyDescent="0.45">
      <c r="C63">
        <v>7</v>
      </c>
      <c r="D63">
        <v>8</v>
      </c>
      <c r="F63">
        <v>1</v>
      </c>
      <c r="G63">
        <v>0</v>
      </c>
      <c r="V63" s="11" t="s">
        <v>28</v>
      </c>
      <c r="W63" s="11" t="s">
        <v>277</v>
      </c>
      <c r="AM63" s="11" t="s">
        <v>234</v>
      </c>
      <c r="AN63" s="11" t="s">
        <v>277</v>
      </c>
    </row>
    <row r="64" spans="3:43" x14ac:dyDescent="0.45">
      <c r="C64">
        <v>7</v>
      </c>
      <c r="F64">
        <v>2</v>
      </c>
      <c r="G64">
        <v>0</v>
      </c>
      <c r="V64" s="43">
        <v>4</v>
      </c>
      <c r="W64">
        <v>10</v>
      </c>
      <c r="Y64" s="33">
        <v>1</v>
      </c>
      <c r="Z64">
        <v>0</v>
      </c>
      <c r="AM64" s="6">
        <v>2</v>
      </c>
      <c r="AN64">
        <v>6</v>
      </c>
      <c r="AP64" s="33">
        <v>1</v>
      </c>
      <c r="AQ64">
        <v>7</v>
      </c>
    </row>
    <row r="65" spans="3:43" x14ac:dyDescent="0.45">
      <c r="C65">
        <v>7</v>
      </c>
      <c r="F65">
        <v>3</v>
      </c>
      <c r="G65">
        <v>0</v>
      </c>
      <c r="V65" s="43">
        <v>5</v>
      </c>
      <c r="W65">
        <v>3</v>
      </c>
      <c r="Y65" s="33">
        <v>2</v>
      </c>
      <c r="Z65">
        <v>0</v>
      </c>
      <c r="AM65" s="38">
        <v>1</v>
      </c>
      <c r="AN65">
        <v>7</v>
      </c>
      <c r="AP65" s="33">
        <v>2</v>
      </c>
      <c r="AQ65">
        <v>6</v>
      </c>
    </row>
    <row r="66" spans="3:43" x14ac:dyDescent="0.45">
      <c r="C66">
        <v>6</v>
      </c>
      <c r="D66">
        <v>2</v>
      </c>
      <c r="F66">
        <v>4</v>
      </c>
      <c r="G66">
        <v>2</v>
      </c>
      <c r="V66" s="43">
        <v>4</v>
      </c>
      <c r="Y66" s="33">
        <v>3</v>
      </c>
      <c r="Z66">
        <v>4</v>
      </c>
      <c r="AM66" s="6">
        <v>2</v>
      </c>
      <c r="AP66" s="33">
        <v>3</v>
      </c>
      <c r="AQ66">
        <v>4</v>
      </c>
    </row>
    <row r="67" spans="3:43" x14ac:dyDescent="0.45">
      <c r="C67">
        <v>5</v>
      </c>
      <c r="D67">
        <v>5</v>
      </c>
      <c r="F67">
        <v>5</v>
      </c>
      <c r="G67">
        <v>5</v>
      </c>
      <c r="V67" s="43">
        <v>4</v>
      </c>
      <c r="Y67" s="33">
        <v>4</v>
      </c>
      <c r="Z67">
        <v>10</v>
      </c>
      <c r="AM67" s="6">
        <v>2</v>
      </c>
      <c r="AP67" s="33">
        <v>4</v>
      </c>
      <c r="AQ67">
        <v>0</v>
      </c>
    </row>
    <row r="68" spans="3:43" x14ac:dyDescent="0.45">
      <c r="C68">
        <v>7</v>
      </c>
      <c r="F68">
        <v>6</v>
      </c>
      <c r="G68">
        <v>2</v>
      </c>
      <c r="V68" s="43">
        <v>3</v>
      </c>
      <c r="W68">
        <v>4</v>
      </c>
      <c r="Y68" s="33">
        <v>5</v>
      </c>
      <c r="Z68">
        <v>3</v>
      </c>
      <c r="AM68" s="6">
        <v>3</v>
      </c>
      <c r="AN68">
        <v>4</v>
      </c>
      <c r="AP68" s="33">
        <v>5</v>
      </c>
      <c r="AQ68">
        <v>0</v>
      </c>
    </row>
    <row r="69" spans="3:43" x14ac:dyDescent="0.45">
      <c r="C69">
        <v>4</v>
      </c>
      <c r="D69">
        <v>2</v>
      </c>
      <c r="F69">
        <v>7</v>
      </c>
      <c r="G69">
        <v>8</v>
      </c>
      <c r="V69" s="24">
        <v>4</v>
      </c>
      <c r="Z69">
        <f>SUM(Z64:Z68)</f>
        <v>17</v>
      </c>
      <c r="AM69" s="6">
        <v>3</v>
      </c>
    </row>
    <row r="70" spans="3:43" x14ac:dyDescent="0.45">
      <c r="C70">
        <v>5</v>
      </c>
      <c r="G70">
        <f>SUM(G63:G69)</f>
        <v>17</v>
      </c>
      <c r="V70" s="24">
        <v>3</v>
      </c>
      <c r="AM70" s="6">
        <v>1</v>
      </c>
    </row>
    <row r="71" spans="3:43" x14ac:dyDescent="0.45">
      <c r="C71">
        <v>5</v>
      </c>
      <c r="V71" s="24">
        <v>4</v>
      </c>
      <c r="AM71" s="6">
        <v>3</v>
      </c>
    </row>
    <row r="72" spans="3:43" x14ac:dyDescent="0.45">
      <c r="C72">
        <v>4</v>
      </c>
      <c r="V72" s="24">
        <v>4</v>
      </c>
      <c r="AM72" s="6">
        <v>2</v>
      </c>
    </row>
    <row r="73" spans="3:43" x14ac:dyDescent="0.45">
      <c r="V73" s="24">
        <v>3</v>
      </c>
      <c r="AM73" s="6">
        <v>1</v>
      </c>
    </row>
    <row r="74" spans="3:43" x14ac:dyDescent="0.45">
      <c r="V74" s="24"/>
      <c r="AM74" s="6"/>
    </row>
    <row r="75" spans="3:43" x14ac:dyDescent="0.45">
      <c r="V75" s="24"/>
      <c r="AM75" s="6"/>
    </row>
    <row r="76" spans="3:43" x14ac:dyDescent="0.45">
      <c r="C76">
        <v>7</v>
      </c>
      <c r="V76" s="24"/>
      <c r="AM76" s="6"/>
    </row>
    <row r="77" spans="3:43" x14ac:dyDescent="0.45">
      <c r="C77">
        <v>5</v>
      </c>
      <c r="V77" s="24">
        <v>3</v>
      </c>
      <c r="AM77" s="6">
        <v>3</v>
      </c>
    </row>
    <row r="78" spans="3:43" x14ac:dyDescent="0.45">
      <c r="C78">
        <v>5</v>
      </c>
      <c r="V78" s="24">
        <v>4</v>
      </c>
      <c r="AM78" s="6">
        <v>2</v>
      </c>
    </row>
    <row r="79" spans="3:43" x14ac:dyDescent="0.45">
      <c r="C79">
        <v>7</v>
      </c>
      <c r="V79" s="24">
        <v>5</v>
      </c>
      <c r="AM79" s="6">
        <v>2</v>
      </c>
    </row>
    <row r="80" spans="3:43" x14ac:dyDescent="0.45">
      <c r="C80">
        <v>7</v>
      </c>
      <c r="V80" s="24">
        <v>4</v>
      </c>
      <c r="AM80" s="6">
        <v>1</v>
      </c>
    </row>
    <row r="81" spans="3:43" x14ac:dyDescent="0.45">
      <c r="C81">
        <v>7</v>
      </c>
      <c r="V81" s="24">
        <v>4</v>
      </c>
      <c r="AM81" s="6">
        <v>1</v>
      </c>
    </row>
    <row r="82" spans="3:43" x14ac:dyDescent="0.45">
      <c r="C82">
        <v>6</v>
      </c>
      <c r="V82" s="24">
        <v>5</v>
      </c>
      <c r="AM82" s="6">
        <v>1</v>
      </c>
    </row>
    <row r="83" spans="3:43" x14ac:dyDescent="0.45">
      <c r="V83" s="24">
        <v>4</v>
      </c>
      <c r="AM83" s="6">
        <v>1</v>
      </c>
    </row>
    <row r="88" spans="3:43" x14ac:dyDescent="0.45">
      <c r="C88" s="11" t="s">
        <v>27</v>
      </c>
      <c r="D88" s="11" t="s">
        <v>277</v>
      </c>
      <c r="V88" s="11" t="s">
        <v>54</v>
      </c>
      <c r="W88" s="11" t="s">
        <v>277</v>
      </c>
      <c r="AM88" s="11" t="s">
        <v>55</v>
      </c>
      <c r="AN88" s="11" t="s">
        <v>277</v>
      </c>
    </row>
    <row r="89" spans="3:43" x14ac:dyDescent="0.45">
      <c r="C89">
        <v>4</v>
      </c>
      <c r="D89">
        <v>9</v>
      </c>
      <c r="F89">
        <v>1</v>
      </c>
      <c r="G89">
        <v>1</v>
      </c>
      <c r="V89" s="43">
        <v>2</v>
      </c>
      <c r="W89">
        <v>8</v>
      </c>
      <c r="Y89" s="33">
        <v>1</v>
      </c>
      <c r="Z89">
        <v>7</v>
      </c>
      <c r="AM89" s="43">
        <v>1</v>
      </c>
      <c r="AN89">
        <v>11</v>
      </c>
      <c r="AP89" s="33">
        <v>1</v>
      </c>
      <c r="AQ89">
        <v>11</v>
      </c>
    </row>
    <row r="90" spans="3:43" x14ac:dyDescent="0.45">
      <c r="C90">
        <v>5</v>
      </c>
      <c r="D90">
        <v>2</v>
      </c>
      <c r="F90">
        <v>2</v>
      </c>
      <c r="G90">
        <v>1</v>
      </c>
      <c r="V90" s="43">
        <v>2</v>
      </c>
      <c r="Y90" s="33">
        <v>2</v>
      </c>
      <c r="Z90">
        <v>8</v>
      </c>
      <c r="AM90" s="43">
        <v>1</v>
      </c>
      <c r="AP90" s="33">
        <v>2</v>
      </c>
      <c r="AQ90">
        <v>6</v>
      </c>
    </row>
    <row r="91" spans="3:43" x14ac:dyDescent="0.45">
      <c r="C91">
        <v>3</v>
      </c>
      <c r="D91">
        <v>4</v>
      </c>
      <c r="F91">
        <v>3</v>
      </c>
      <c r="G91">
        <v>4</v>
      </c>
      <c r="V91" s="43">
        <v>2</v>
      </c>
      <c r="Y91" s="33">
        <v>3</v>
      </c>
      <c r="Z91">
        <v>2</v>
      </c>
      <c r="AM91" s="43">
        <v>2</v>
      </c>
      <c r="AN91">
        <v>6</v>
      </c>
      <c r="AP91" s="33">
        <v>3</v>
      </c>
      <c r="AQ91">
        <v>0</v>
      </c>
    </row>
    <row r="92" spans="3:43" x14ac:dyDescent="0.45">
      <c r="C92">
        <v>4</v>
      </c>
      <c r="F92">
        <v>4</v>
      </c>
      <c r="G92">
        <v>9</v>
      </c>
      <c r="V92" s="43">
        <v>2</v>
      </c>
      <c r="Y92" s="33">
        <v>4</v>
      </c>
      <c r="Z92">
        <v>0</v>
      </c>
      <c r="AM92" s="43">
        <v>2</v>
      </c>
      <c r="AP92" s="33">
        <v>4</v>
      </c>
      <c r="AQ92">
        <v>0</v>
      </c>
    </row>
    <row r="93" spans="3:43" x14ac:dyDescent="0.45">
      <c r="C93">
        <v>4</v>
      </c>
      <c r="F93">
        <v>5</v>
      </c>
      <c r="G93">
        <v>2</v>
      </c>
      <c r="V93" s="43">
        <v>1</v>
      </c>
      <c r="W93">
        <v>7</v>
      </c>
      <c r="Y93" s="33">
        <v>5</v>
      </c>
      <c r="Z93">
        <v>0</v>
      </c>
      <c r="AM93" s="43">
        <v>1</v>
      </c>
      <c r="AP93" s="33">
        <v>5</v>
      </c>
      <c r="AQ93">
        <v>0</v>
      </c>
    </row>
    <row r="94" spans="3:43" x14ac:dyDescent="0.45">
      <c r="C94">
        <v>2</v>
      </c>
      <c r="D94">
        <v>1</v>
      </c>
      <c r="G94">
        <f>SUM(G89:G93)</f>
        <v>17</v>
      </c>
      <c r="V94" s="24">
        <v>1</v>
      </c>
      <c r="Z94">
        <f>SUM(Z89:Z93)</f>
        <v>17</v>
      </c>
      <c r="AM94" s="24">
        <v>1</v>
      </c>
      <c r="AQ94">
        <f>SUM(AQ89:AQ93)</f>
        <v>17</v>
      </c>
    </row>
    <row r="95" spans="3:43" x14ac:dyDescent="0.45">
      <c r="C95">
        <v>4</v>
      </c>
      <c r="V95" s="24">
        <v>3</v>
      </c>
      <c r="W95">
        <v>2</v>
      </c>
      <c r="AM95" s="24">
        <v>1</v>
      </c>
    </row>
    <row r="96" spans="3:43" x14ac:dyDescent="0.45">
      <c r="C96">
        <v>1</v>
      </c>
      <c r="D96">
        <v>1</v>
      </c>
      <c r="V96" s="24">
        <v>3</v>
      </c>
      <c r="AM96" s="24">
        <v>2</v>
      </c>
    </row>
    <row r="97" spans="3:39" x14ac:dyDescent="0.45">
      <c r="C97">
        <v>3</v>
      </c>
      <c r="V97" s="24">
        <v>2</v>
      </c>
      <c r="AM97" s="24">
        <v>2</v>
      </c>
    </row>
    <row r="98" spans="3:39" x14ac:dyDescent="0.45">
      <c r="C98">
        <v>3</v>
      </c>
      <c r="V98" s="24">
        <v>1</v>
      </c>
      <c r="AM98" s="24">
        <v>1</v>
      </c>
    </row>
    <row r="99" spans="3:39" x14ac:dyDescent="0.45">
      <c r="V99" s="24"/>
      <c r="AM99" s="24"/>
    </row>
    <row r="100" spans="3:39" x14ac:dyDescent="0.45">
      <c r="V100" s="24"/>
      <c r="AM100" s="24"/>
    </row>
    <row r="101" spans="3:39" x14ac:dyDescent="0.45">
      <c r="V101" s="24"/>
      <c r="AM101" s="24"/>
    </row>
    <row r="102" spans="3:39" x14ac:dyDescent="0.45">
      <c r="C102">
        <v>4</v>
      </c>
      <c r="V102" s="24">
        <v>1</v>
      </c>
      <c r="AM102" s="24">
        <v>1</v>
      </c>
    </row>
    <row r="103" spans="3:39" x14ac:dyDescent="0.45">
      <c r="C103">
        <v>3</v>
      </c>
      <c r="V103" s="24">
        <v>2</v>
      </c>
      <c r="AM103" s="24">
        <v>2</v>
      </c>
    </row>
    <row r="104" spans="3:39" x14ac:dyDescent="0.45">
      <c r="C104">
        <v>4</v>
      </c>
      <c r="V104" s="24">
        <v>2</v>
      </c>
      <c r="AM104" s="24">
        <v>1</v>
      </c>
    </row>
    <row r="105" spans="3:39" x14ac:dyDescent="0.45">
      <c r="C105">
        <v>4</v>
      </c>
      <c r="V105" s="24">
        <v>1</v>
      </c>
      <c r="AM105" s="24">
        <v>1</v>
      </c>
    </row>
    <row r="106" spans="3:39" x14ac:dyDescent="0.45">
      <c r="C106">
        <v>4</v>
      </c>
      <c r="V106" s="24">
        <v>2</v>
      </c>
      <c r="AM106" s="24">
        <v>1</v>
      </c>
    </row>
    <row r="107" spans="3:39" x14ac:dyDescent="0.45">
      <c r="C107">
        <v>5</v>
      </c>
      <c r="V107" s="24">
        <v>1</v>
      </c>
      <c r="AM107" s="24">
        <v>1</v>
      </c>
    </row>
    <row r="108" spans="3:39" x14ac:dyDescent="0.45">
      <c r="C108">
        <v>4</v>
      </c>
      <c r="V108" s="24">
        <v>1</v>
      </c>
      <c r="AM108" s="24">
        <v>2</v>
      </c>
    </row>
    <row r="113" spans="3:78" x14ac:dyDescent="0.45">
      <c r="C113" s="11" t="s">
        <v>26</v>
      </c>
      <c r="D113" s="11" t="s">
        <v>277</v>
      </c>
      <c r="F113">
        <v>1</v>
      </c>
      <c r="G113">
        <v>0</v>
      </c>
      <c r="V113" s="11" t="s">
        <v>23</v>
      </c>
      <c r="W113" s="11" t="s">
        <v>277</v>
      </c>
    </row>
    <row r="114" spans="3:78" x14ac:dyDescent="0.45">
      <c r="C114" s="43">
        <v>4</v>
      </c>
      <c r="D114">
        <v>10</v>
      </c>
      <c r="F114">
        <v>2</v>
      </c>
      <c r="G114">
        <v>1</v>
      </c>
      <c r="V114" s="41">
        <v>5</v>
      </c>
      <c r="W114">
        <v>3</v>
      </c>
      <c r="Y114" s="33">
        <v>1</v>
      </c>
      <c r="Z114">
        <v>0</v>
      </c>
      <c r="AN114" s="11" t="s">
        <v>24</v>
      </c>
      <c r="AO114" s="11" t="s">
        <v>277</v>
      </c>
    </row>
    <row r="115" spans="3:78" x14ac:dyDescent="0.45">
      <c r="C115" s="43">
        <v>5</v>
      </c>
      <c r="D115">
        <v>2</v>
      </c>
      <c r="F115">
        <v>3</v>
      </c>
      <c r="G115">
        <v>4</v>
      </c>
      <c r="V115" s="41">
        <v>4</v>
      </c>
      <c r="W115">
        <v>3</v>
      </c>
      <c r="Y115" s="33">
        <v>2</v>
      </c>
      <c r="Z115">
        <v>1</v>
      </c>
      <c r="AN115" s="43">
        <v>2</v>
      </c>
      <c r="AO115">
        <v>7</v>
      </c>
      <c r="AQ115" s="33">
        <v>1</v>
      </c>
      <c r="AR115">
        <v>6</v>
      </c>
      <c r="BE115" s="11" t="s">
        <v>25</v>
      </c>
      <c r="BF115" s="11" t="s">
        <v>277</v>
      </c>
      <c r="BV115" s="11" t="s">
        <v>228</v>
      </c>
      <c r="BW115" s="11" t="s">
        <v>277</v>
      </c>
    </row>
    <row r="116" spans="3:78" x14ac:dyDescent="0.45">
      <c r="C116" s="43">
        <v>4</v>
      </c>
      <c r="F116">
        <v>4</v>
      </c>
      <c r="G116">
        <v>10</v>
      </c>
      <c r="V116" s="41">
        <v>2</v>
      </c>
      <c r="W116">
        <v>1</v>
      </c>
      <c r="Y116" s="33">
        <v>3</v>
      </c>
      <c r="Z116">
        <v>10</v>
      </c>
      <c r="AN116" s="43">
        <v>1</v>
      </c>
      <c r="AO116">
        <v>6</v>
      </c>
      <c r="AQ116" s="33">
        <v>2</v>
      </c>
      <c r="AR116">
        <v>7</v>
      </c>
      <c r="BE116" s="43">
        <v>4</v>
      </c>
      <c r="BF116">
        <v>11</v>
      </c>
      <c r="BH116" s="33">
        <v>1</v>
      </c>
      <c r="BI116">
        <v>0</v>
      </c>
      <c r="BV116" s="44">
        <v>2</v>
      </c>
      <c r="BW116">
        <v>8</v>
      </c>
      <c r="BY116" s="33">
        <v>1</v>
      </c>
      <c r="BZ116">
        <v>3</v>
      </c>
    </row>
    <row r="117" spans="3:78" x14ac:dyDescent="0.45">
      <c r="C117" s="43">
        <v>4</v>
      </c>
      <c r="F117">
        <v>5</v>
      </c>
      <c r="G117">
        <v>2</v>
      </c>
      <c r="V117" s="41">
        <v>3</v>
      </c>
      <c r="W117">
        <v>10</v>
      </c>
      <c r="Y117" s="33">
        <v>4</v>
      </c>
      <c r="Z117">
        <v>3</v>
      </c>
      <c r="AN117" s="43">
        <v>4</v>
      </c>
      <c r="AO117">
        <v>2</v>
      </c>
      <c r="AQ117" s="33">
        <v>3</v>
      </c>
      <c r="AR117">
        <v>2</v>
      </c>
      <c r="BE117" s="43">
        <v>5</v>
      </c>
      <c r="BF117">
        <v>1</v>
      </c>
      <c r="BH117" s="33">
        <v>2</v>
      </c>
      <c r="BI117">
        <v>0</v>
      </c>
      <c r="BV117" s="43">
        <v>1</v>
      </c>
      <c r="BW117">
        <v>3</v>
      </c>
      <c r="BY117" s="33">
        <v>2</v>
      </c>
      <c r="BZ117">
        <v>8</v>
      </c>
    </row>
    <row r="118" spans="3:78" x14ac:dyDescent="0.45">
      <c r="C118" s="43">
        <v>4</v>
      </c>
      <c r="G118">
        <f>SUM(G113:G117)</f>
        <v>17</v>
      </c>
      <c r="V118" s="41">
        <v>3</v>
      </c>
      <c r="Y118" s="33">
        <v>5</v>
      </c>
      <c r="Z118">
        <v>3</v>
      </c>
      <c r="AN118" s="43">
        <v>2</v>
      </c>
      <c r="AQ118" s="33">
        <v>4</v>
      </c>
      <c r="AR118">
        <v>2</v>
      </c>
      <c r="BE118" s="43">
        <v>3</v>
      </c>
      <c r="BF118">
        <v>5</v>
      </c>
      <c r="BH118" s="33">
        <v>3</v>
      </c>
      <c r="BI118">
        <v>5</v>
      </c>
      <c r="BV118" s="4">
        <v>4</v>
      </c>
      <c r="BW118">
        <v>2</v>
      </c>
      <c r="BY118" s="33">
        <v>3</v>
      </c>
      <c r="BZ118">
        <v>3</v>
      </c>
    </row>
    <row r="119" spans="3:78" x14ac:dyDescent="0.45">
      <c r="C119" s="24">
        <v>3</v>
      </c>
      <c r="D119">
        <v>4</v>
      </c>
      <c r="V119" s="39">
        <v>5</v>
      </c>
      <c r="Z119">
        <f>SUM(Z114:Z118)</f>
        <v>17</v>
      </c>
      <c r="AN119" s="43">
        <v>1</v>
      </c>
      <c r="AQ119" s="33">
        <v>5</v>
      </c>
      <c r="AR119">
        <v>0</v>
      </c>
      <c r="BE119" s="43">
        <v>4</v>
      </c>
      <c r="BH119" s="33">
        <v>4</v>
      </c>
      <c r="BI119">
        <v>11</v>
      </c>
      <c r="BV119" s="4">
        <v>2</v>
      </c>
      <c r="BY119" s="33">
        <v>4</v>
      </c>
      <c r="BZ119">
        <v>2</v>
      </c>
    </row>
    <row r="120" spans="3:78" x14ac:dyDescent="0.45">
      <c r="C120" s="24">
        <v>3</v>
      </c>
      <c r="V120" s="39">
        <v>3</v>
      </c>
      <c r="AN120" s="24">
        <v>4</v>
      </c>
      <c r="AR120">
        <f>SUM(AR115:AR119)</f>
        <v>17</v>
      </c>
      <c r="BE120" s="43">
        <v>3</v>
      </c>
      <c r="BH120" s="33">
        <v>5</v>
      </c>
      <c r="BI120">
        <v>1</v>
      </c>
      <c r="BV120" s="4">
        <v>5</v>
      </c>
      <c r="BW120">
        <v>1</v>
      </c>
      <c r="BY120" s="33">
        <v>5</v>
      </c>
      <c r="BZ120">
        <v>1</v>
      </c>
    </row>
    <row r="121" spans="3:78" x14ac:dyDescent="0.45">
      <c r="C121" s="24">
        <v>2</v>
      </c>
      <c r="D121">
        <v>1</v>
      </c>
      <c r="V121" s="39">
        <v>4</v>
      </c>
      <c r="AN121" s="24">
        <v>1</v>
      </c>
      <c r="BE121" s="24">
        <v>4</v>
      </c>
      <c r="BI121">
        <f>SUM(BI116:BI120)</f>
        <v>17</v>
      </c>
      <c r="BV121" s="24">
        <v>1</v>
      </c>
      <c r="BZ121">
        <f>SUM(BZ116:BZ120)</f>
        <v>17</v>
      </c>
    </row>
    <row r="122" spans="3:78" x14ac:dyDescent="0.45">
      <c r="C122" s="24">
        <v>3</v>
      </c>
      <c r="V122" s="39">
        <v>4</v>
      </c>
      <c r="AN122" s="24">
        <v>3</v>
      </c>
      <c r="AO122">
        <v>2</v>
      </c>
      <c r="BE122" s="24">
        <v>3</v>
      </c>
      <c r="BV122" s="24">
        <v>3</v>
      </c>
      <c r="BW122">
        <v>3</v>
      </c>
    </row>
    <row r="123" spans="3:78" x14ac:dyDescent="0.45">
      <c r="C123" s="24">
        <v>3</v>
      </c>
      <c r="V123" s="39">
        <v>3</v>
      </c>
      <c r="AN123" s="24">
        <v>2</v>
      </c>
      <c r="BE123" s="24">
        <v>4</v>
      </c>
      <c r="BV123" s="24">
        <v>2</v>
      </c>
    </row>
    <row r="124" spans="3:78" x14ac:dyDescent="0.45">
      <c r="C124" s="24"/>
      <c r="V124" s="39"/>
      <c r="AN124" s="24">
        <v>3</v>
      </c>
      <c r="BE124" s="24">
        <v>3</v>
      </c>
      <c r="BV124" s="24">
        <v>2</v>
      </c>
    </row>
    <row r="125" spans="3:78" x14ac:dyDescent="0.45">
      <c r="C125" s="24"/>
      <c r="V125" s="39"/>
      <c r="AN125" s="24"/>
      <c r="BE125" s="24">
        <v>3</v>
      </c>
      <c r="BV125" s="24">
        <v>4</v>
      </c>
    </row>
    <row r="126" spans="3:78" x14ac:dyDescent="0.45">
      <c r="C126" s="24"/>
      <c r="V126" s="39"/>
      <c r="AN126" s="24"/>
      <c r="BE126" s="24"/>
      <c r="BV126" s="24"/>
    </row>
    <row r="127" spans="3:78" x14ac:dyDescent="0.45">
      <c r="C127" s="24">
        <v>4</v>
      </c>
      <c r="V127" s="39">
        <v>3</v>
      </c>
      <c r="AN127" s="24"/>
      <c r="BE127" s="24"/>
      <c r="BV127" s="24"/>
    </row>
    <row r="128" spans="3:78" x14ac:dyDescent="0.45">
      <c r="C128" s="24">
        <v>4</v>
      </c>
      <c r="V128" s="39">
        <v>3</v>
      </c>
      <c r="AN128" s="24">
        <v>2</v>
      </c>
      <c r="BE128" s="24"/>
      <c r="BV128" s="24"/>
    </row>
    <row r="129" spans="3:74" x14ac:dyDescent="0.45">
      <c r="C129" s="24">
        <v>4</v>
      </c>
      <c r="V129" s="39">
        <v>3</v>
      </c>
      <c r="AN129" s="24">
        <v>2</v>
      </c>
      <c r="BE129" s="24">
        <v>4</v>
      </c>
      <c r="BV129" s="24">
        <v>3</v>
      </c>
    </row>
    <row r="130" spans="3:74" x14ac:dyDescent="0.45">
      <c r="C130" s="24">
        <v>4</v>
      </c>
      <c r="V130" s="39">
        <v>5</v>
      </c>
      <c r="AN130" s="24">
        <v>1</v>
      </c>
      <c r="BE130" s="24">
        <v>4</v>
      </c>
      <c r="BV130" s="24">
        <v>3</v>
      </c>
    </row>
    <row r="131" spans="3:74" x14ac:dyDescent="0.45">
      <c r="C131" s="24">
        <v>4</v>
      </c>
      <c r="V131" s="39">
        <v>3</v>
      </c>
      <c r="AN131" s="24">
        <v>2</v>
      </c>
      <c r="BE131" s="24">
        <v>4</v>
      </c>
      <c r="BV131" s="24">
        <v>1</v>
      </c>
    </row>
    <row r="132" spans="3:74" x14ac:dyDescent="0.45">
      <c r="C132" s="24">
        <v>5</v>
      </c>
      <c r="V132" s="39">
        <v>3</v>
      </c>
      <c r="AN132" s="24">
        <v>1</v>
      </c>
      <c r="BE132" s="24">
        <v>4</v>
      </c>
      <c r="BV132" s="24">
        <v>2</v>
      </c>
    </row>
    <row r="133" spans="3:74" x14ac:dyDescent="0.45">
      <c r="C133" s="24">
        <v>4</v>
      </c>
      <c r="V133" s="39">
        <v>3</v>
      </c>
      <c r="AN133" s="24">
        <v>1</v>
      </c>
      <c r="BE133" s="24">
        <v>4</v>
      </c>
      <c r="BV133" s="24">
        <v>2</v>
      </c>
    </row>
    <row r="134" spans="3:74" x14ac:dyDescent="0.45">
      <c r="AN134" s="24">
        <v>2</v>
      </c>
      <c r="BE134" s="24">
        <v>4</v>
      </c>
      <c r="BV134" s="24">
        <v>2</v>
      </c>
    </row>
    <row r="135" spans="3:74" x14ac:dyDescent="0.45">
      <c r="BE135" s="24">
        <v>4</v>
      </c>
      <c r="BV135" s="24">
        <v>2</v>
      </c>
    </row>
    <row r="149" spans="2:30" x14ac:dyDescent="0.45">
      <c r="B149" s="11" t="s">
        <v>288</v>
      </c>
      <c r="C149" t="s">
        <v>289</v>
      </c>
      <c r="D149">
        <v>3</v>
      </c>
      <c r="P149" s="11" t="s">
        <v>290</v>
      </c>
      <c r="Q149" s="33" t="s">
        <v>289</v>
      </c>
      <c r="R149">
        <v>13</v>
      </c>
      <c r="AB149" s="11" t="s">
        <v>291</v>
      </c>
      <c r="AC149" s="33" t="s">
        <v>289</v>
      </c>
      <c r="AD149">
        <v>12</v>
      </c>
    </row>
    <row r="150" spans="2:30" x14ac:dyDescent="0.45">
      <c r="C150" t="s">
        <v>135</v>
      </c>
      <c r="D150">
        <v>14</v>
      </c>
      <c r="Q150" s="33" t="s">
        <v>135</v>
      </c>
      <c r="R150">
        <v>4</v>
      </c>
      <c r="AC150" s="33" t="s">
        <v>135</v>
      </c>
      <c r="AD150">
        <v>5</v>
      </c>
    </row>
  </sheetData>
  <sortState ref="G2:G21">
    <sortCondition ref="G2"/>
  </sortState>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2018-09-22T08:58:13Z</dcterms:modified>
</cp:coreProperties>
</file>